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<sst xmlns="http://schemas.openxmlformats.org/spreadsheetml/2006/main" count="1270" uniqueCount="753">
  <si>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</si>
  <si>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</si>
  <si>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</si>
  <si>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</si>
  <si>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</si>
  <si>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</si>
  <si>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</si>
  <si>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</si>
  <si>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</si>
  <si>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</si>
  <si>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</si>
  <si>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</si>
  <si>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</si>
  <si>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</si>
  <si>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</si>
  <si>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</si>
  <si>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</si>
  <si>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</si>
  <si>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</si>
  <si>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</si>
  <si>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</si>
  <si>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</si>
  <si>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</si>
  <si>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</si>
  <si>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</si>
  <si>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</si>
  <si>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</si>
  <si>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</si>
  <si>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</si>
  <si>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</si>
  <si>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</si>
  <si>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</si>
  <si>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</si>
  <si>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</si>
  <si>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</si>
  <si>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</si>
  <si>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</si>
  <si>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</si>
  <si>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</si>
  <si>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</si>
  <si>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</si>
  <si>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</si>
  <si>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</si>
  <si>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</si>
  <si>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</si>
  <si>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</si>
  <si>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</si>
  <si>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</si>
  <si>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</si>
  <si>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</si>
  <si>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</si>
  <si>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</si>
  <si>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</si>
  <si>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</si>
  <si>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</si>
  <si>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</si>
  <si>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</si>
  <si>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</si>
  <si>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</si>
  <si>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</si>
  <si>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</si>
  <si>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</si>
  <si>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</si>
  <si>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</si>
  <si>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</si>
  <si>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</si>
  <si>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</si>
  <si>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</si>
  <si>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</si>
  <si>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</si>
  <si>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</si>
  <si>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</si>
  <si>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</si>
  <si>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</si>
  <si>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</si>
  <si>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</si>
  <si>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</si>
  <si>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</si>
  <si>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</si>
  <si>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</si>
  <si>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</si>
  <si>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</si>
  <si>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</si>
  <si>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</si>
  <si>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</si>
  <si>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</si>
  <si>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</si>
  <si>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</si>
  <si>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</si>
  <si>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</si>
  <si>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</si>
  <si>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</si>
  <si>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</si>
  <si>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</si>
  <si>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</si>
  <si>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</si>
  <si>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</si>
  <si>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</si>
  <si>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</si>
  <si>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</si>
  <si>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</si>
  <si>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</si>
  <si>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</si>
  <si>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</si>
  <si>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</si>
  <si>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</si>
  <si>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</si>
  <si>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</si>
  <si>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</si>
  <si>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</si>
  <si>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</si>
  <si>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</si>
  <si>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</si>
  <si>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</si>
  <si>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</si>
  <si>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</si>
  <si>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</si>
  <si>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</si>
  <si>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</si>
  <si>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</si>
  <si>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</si>
  <si>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</si>
  <si>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</si>
  <si>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</si>
  <si>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</si>
  <si>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</si>
  <si>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</si>
  <si>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</si>
  <si>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</si>
  <si>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</si>
  <si>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</si>
  <si>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</si>
  <si>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</si>
  <si>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</si>
  <si>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</si>
  <si>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</si>
  <si>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</si>
  <si>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</si>
  <si>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</si>
  <si>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</si>
  <si>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</si>
  <si>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</si>
  <si>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</si>
  <si>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</si>
  <si>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</si>
  <si>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</si>
  <si>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</si>
  <si>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</si>
  <si>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</si>
  <si>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</si>
  <si>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</si>
  <si>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</si>
  <si>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</si>
  <si>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</si>
  <si>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</si>
  <si>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</si>
  <si>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</si>
  <si>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</si>
  <si>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</si>
  <si>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</si>
  <si>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</si>
  <si>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</si>
  <si>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</si>
  <si>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</si>
  <si>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</si>
  <si>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</si>
  <si>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</si>
  <si>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</si>
  <si>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</si>
  <si>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</si>
  <si>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</si>
  <si>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</si>
  <si>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</si>
  <si>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</si>
  <si>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</si>
  <si>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</si>
  <si>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</si>
  <si>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</si>
  <si>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</si>
  <si>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</si>
  <si>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</si>
  <si>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</si>
  <si>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</si>
  <si>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</si>
  <si>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</si>
  <si>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</si>
  <si>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</si>
  <si>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</si>
  <si>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</si>
  <si>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</si>
  <si>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</si>
  <si>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</si>
  <si>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</si>
  <si>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</si>
  <si>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</si>
  <si>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</si>
  <si>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</si>
  <si>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</si>
  <si>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</si>
  <si>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</si>
  <si>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</si>
  <si>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</si>
  <si>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</si>
  <si>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</si>
  <si>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</si>
  <si>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</si>
  <si>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</si>
  <si>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</si>
  <si>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</si>
  <si>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</si>
  <si>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</si>
  <si>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</si>
  <si>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</si>
  <si>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</si>
  <si>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</si>
  <si>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</si>
  <si>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</si>
  <si>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</si>
  <si>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</si>
  <si>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</si>
  <si>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</si>
  <si>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</si>
  <si>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</si>
  <si>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</si>
  <si>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</si>
  <si>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</si>
  <si>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</si>
  <si>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</si>
  <si>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</si>
  <si>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</si>
  <si>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</si>
  <si>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</si>
  <si>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</si>
  <si>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</si>
  <si>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</si>
  <si>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</si>
  <si>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</si>
  <si>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</si>
  <si>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</si>
  <si>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</si>
  <si>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</si>
  <si>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</si>
  <si>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</si>
  <si>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</si>
  <si>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</si>
  <si>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</si>
  <si>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</si>
  <si>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</si>
  <si>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</si>
  <si>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</si>
  <si>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</si>
  <si>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</si>
  <si>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</si>
  <si>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</si>
  <si>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</si>
  <si>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</si>
  <si>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</si>
  <si>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</si>
  <si>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</si>
  <si>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</si>
  <si>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</si>
  <si>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</si>
  <si>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</si>
  <si>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</si>
  <si>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</si>
  <si>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</si>
  <si>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</si>
  <si>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</si>
  <si>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</si>
  <si>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</si>
  <si>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</si>
  <si>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</si>
  <si>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</si>
  <si>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</si>
  <si>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</si>
  <si>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</si>
  <si>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</si>
  <si>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</si>
  <si>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</si>
  <si>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</si>
  <si>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</si>
  <si>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</si>
  <si>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</si>
  <si>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</si>
  <si>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</si>
  <si>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</si>
  <si>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</si>
  <si>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</si>
  <si>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</si>
  <si>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</si>
  <si>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</si>
  <si>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</si>
  <si>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</si>
  <si>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</si>
  <si>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</si>
  <si>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</si>
  <si>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</si>
  <si>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</si>
  <si>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</si>
  <si>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</si>
  <si>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</si>
  <si>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</si>
  <si>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</si>
  <si>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</si>
  <si>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</si>
  <si>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</si>
  <si>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</si>
  <si>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</si>
  <si>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</si>
  <si>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</si>
  <si>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</si>
  <si>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</si>
  <si>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</si>
  <si>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</si>
  <si>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</si>
  <si>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</si>
  <si>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</si>
  <si>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</si>
  <si>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</si>
  <si>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</si>
  <si>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</si>
  <si>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</si>
  <si>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</si>
  <si>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</si>
  <si>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</si>
  <si>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</si>
  <si>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</si>
  <si>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</si>
  <si>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</si>
  <si>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</si>
  <si>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</si>
  <si>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</si>
  <si>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</si>
  <si>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</si>
  <si>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</si>
  <si>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</si>
  <si>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</si>
  <si>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</si>
  <si>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</si>
  <si>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</si>
  <si>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</si>
  <si>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</si>
  <si>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</si>
  <si>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</si>
  <si>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</si>
  <si>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</si>
  <si>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</si>
  <si>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</si>
  <si>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</si>
  <si>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</si>
  <si>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</si>
  <si>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</si>
  <si>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</si>
  <si>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</si>
  <si>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</si>
  <si>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</si>
  <si>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</si>
  <si>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</si>
  <si>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</si>
  <si>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</si>
  <si>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</si>
  <si>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</si>
  <si>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</si>
  <si>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</si>
  <si>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</si>
  <si>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</si>
  <si>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</si>
  <si>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</si>
  <si>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</si>
  <si>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</si>
  <si>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</si>
  <si>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</si>
  <si>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</si>
  <si>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</si>
  <si>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</si>
  <si>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</si>
  <si>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</si>
  <si>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</si>
  <si>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</si>
  <si>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</si>
  <si>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</si>
  <si>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</si>
  <si>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</si>
  <si>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</si>
  <si>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</si>
  <si>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</si>
  <si>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</si>
  <si>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</si>
  <si>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</si>
  <si>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</si>
  <si>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</si>
  <si>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</si>
  <si>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</si>
  <si>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</si>
  <si>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</si>
  <si>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</si>
  <si>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</si>
  <si>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</si>
  <si>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</si>
  <si>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</si>
  <si>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</si>
  <si>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</si>
  <si>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</si>
  <si>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</si>
  <si>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</si>
  <si>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</si>
  <si>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</si>
  <si>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</si>
  <si>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</si>
  <si>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</si>
  <si>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</si>
  <si>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</si>
  <si>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</si>
  <si>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</si>
  <si>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</si>
  <si>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</si>
  <si>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</si>
  <si>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</si>
  <si>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</si>
  <si>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</si>
  <si>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</si>
  <si>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</si>
  <si>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</si>
  <si>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</si>
  <si>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</si>
  <si>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</si>
  <si>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</si>
  <si>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</si>
  <si>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</si>
  <si>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</si>
  <si>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</si>
  <si>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</si>
  <si>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</si>
  <si>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</si>
  <si>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</si>
  <si>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</si>
  <si>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</si>
  <si>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</si>
  <si>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</si>
  <si>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</si>
  <si>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</si>
  <si>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</si>
  <si>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</si>
  <si>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</si>
  <si>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</si>
  <si>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</si>
  <si>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</si>
  <si>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</si>
  <si>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</si>
  <si>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</si>
  <si>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</si>
  <si>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</si>
  <si>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</si>
  <si>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</si>
  <si>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</si>
  <si>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</si>
  <si>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</si>
  <si>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</si>
  <si>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</si>
  <si>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</si>
  <si>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</si>
  <si>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</si>
  <si>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</si>
  <si>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</si>
  <si>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</si>
  <si>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</si>
  <si>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</si>
  <si>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</si>
  <si>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</si>
  <si>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</si>
  <si>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</si>
  <si>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</si>
  <si>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</si>
  <si>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</si>
  <si>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</si>
  <si>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</si>
  <si>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</si>
  <si>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</si>
  <si>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</si>
  <si>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</si>
  <si>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</si>
  <si>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</si>
  <si>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</si>
  <si>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</si>
  <si>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</si>
  <si>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</si>
  <si>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</si>
  <si>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</si>
  <si>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</si>
  <si>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</si>
  <si>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</si>
  <si>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</si>
  <si>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</si>
  <si>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</si>
  <si>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</si>
  <si>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</si>
  <si>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</si>
  <si>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</si>
  <si>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</si>
  <si>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</si>
  <si>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</si>
  <si>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</si>
  <si>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</si>
  <si>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</si>
  <si>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</si>
  <si>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</si>
  <si>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</si>
  <si>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</si>
  <si>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</si>
  <si>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</si>
  <si>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</si>
  <si>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</si>
  <si>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</si>
  <si>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</si>
  <si>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</si>
  <si>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</si>
  <si>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</si>
  <si>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</si>
  <si>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</si>
  <si>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</si>
  <si>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</si>
  <si>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</si>
  <si>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</si>
  <si>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</si>
  <si>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</si>
  <si>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</si>
  <si>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</si>
  <si>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</si>
  <si>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</si>
  <si>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</si>
  <si>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</si>
  <si>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</si>
  <si>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</si>
  <si>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</si>
  <si>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</si>
  <si>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</si>
  <si>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</si>
  <si>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</si>
  <si>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</si>
  <si>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</si>
  <si>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</si>
  <si>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</si>
  <si>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</si>
  <si>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</si>
  <si>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</si>
  <si>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</si>
  <si>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</si>
  <si>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</si>
  <si>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</si>
  <si>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</si>
  <si>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</si>
  <si>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</si>
  <si>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</si>
  <si>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</si>
  <si>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</si>
  <si>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</si>
  <si>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</si>
  <si>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</si>
  <si>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</si>
  <si>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</si>
  <si>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</si>
  <si>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</si>
  <si>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</si>
  <si>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</si>
  <si>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</si>
  <si>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</si>
  <si>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</si>
  <si>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</si>
  <si>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</si>
  <si>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</si>
  <si>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</si>
  <si>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</si>
  <si>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</si>
  <si>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</si>
  <si>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</si>
  <si>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</si>
  <si>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</si>
  <si>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</si>
  <si>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</si>
  <si>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</si>
  <si>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</si>
  <si>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</si>
  <si>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</si>
  <si>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</si>
  <si>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</si>
  <si>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</si>
  <si>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</si>
  <si>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</si>
  <si>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</si>
  <si>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</si>
  <si>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</si>
  <si>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</si>
  <si>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</si>
  <si>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</si>
  <si>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</si>
  <si>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</si>
  <si>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</si>
  <si>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</si>
  <si>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</si>
  <si>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</si>
  <si>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</si>
  <si>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</si>
  <si>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</si>
  <si>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</si>
  <si>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</si>
  <si>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</si>
  <si>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</si>
  <si>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</si>
  <si>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</si>
  <si>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</si>
  <si>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</si>
  <si>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</si>
  <si>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</si>
  <si>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</si>
  <si>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</si>
  <si>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</si>
  <si>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</si>
  <si>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</si>
  <si>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</si>
  <si>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</si>
  <si>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</si>
  <si>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</si>
  <si>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</si>
  <si>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</si>
  <si>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</si>
  <si>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</si>
  <si>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</si>
  <si>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</si>
  <si>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</si>
  <si>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</si>
  <si>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</si>
  <si>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</si>
  <si>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</si>
  <si>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</si>
  <si>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</si>
  <si>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</si>
  <si>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</si>
  <si>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</si>
  <si>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</si>
  <si>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</si>
  <si>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</si>
  <si>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</si>
  <si>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</si>
  <si>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</si>
  <si>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</si>
  <si>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</si>
  <si>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</si>
  <si>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</si>
  <si>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</si>
  <si>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</si>
  <si>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</si>
  <si>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</si>
  <si>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</si>
  <si>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</si>
  <si>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</si>
  <si>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</si>
  <si>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</si>
  <si>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</si>
  <si>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</si>
  <si>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</si>
  <si>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</si>
  <si>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</si>
  <si>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</si>
  <si>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</si>
  <si>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</si>
  <si>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</si>
  <si>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</si>
  <si>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</si>
  <si>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</si>
  <si>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</si>
  <si>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</si>
  <si>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</si>
  <si>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</si>
  <si>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</si>
  <si>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</si>
  <si>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</si>
  <si>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</si>
  <si>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</si>
  <si>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</si>
  <si>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</si>
  <si>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</si>
  <si>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</si>
  <si>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</si>
  <si>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</si>
  <si>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</si>
  <si>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</si>
  <si>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</si>
  <si>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</si>
  <si>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</si>
  <si>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</si>
  <si>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</si>
  <si>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</si>
  <si>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</si>
  <si>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</si>
  <si>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</si>
  <si>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</si>
  <si>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</si>
  <si>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</si>
  <si>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</si>
  <si>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</si>
  <si>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</si>
  <si>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</si>
  <si>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</si>
  <si>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</si>
  <si>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</si>
  <si>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</si>
  <si>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</si>
  <si>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</si>
  <si>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</si>
  <si>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</si>
  <si>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</si>
  <si>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</si>
  <si>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</si>
  <si>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</si>
  <si>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</si>
  <si>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</si>
  <si>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</si>
  <si>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</si>
  <si>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</si>
  <si>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</si>
  <si>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Association of Bermuda Insurers and Reinsurers</t>
  </si>
  <si>
    <t>ABIR</t>
  </si>
  <si>
    <t>Leila Madeiros</t>
  </si>
  <si>
    <t>leila.madeiros@abir.bm</t>
  </si>
  <si>
    <t>The second sentence creates ambiguity as to what is a key function. The wording of the directive referred to four key functions of risk management, compliance, actuarial and internal audit. Can EIOPA please clarify.</t>
  </si>
  <si>
    <t>When the group is allowed to use the deduction and aggregation method for the purpose of calculating the group solvency and provided that the Member State has implemented the option set out in paragraph 1 of Article 227 of Solvency II, the local solvency capital requirements and eligible own funds as laid down by the equivalent third-country can be used. ABIR strongly supports the ability to use the equivalent third country local solvency capital requirements and eligible own funds.</t>
  </si>
  <si>
    <t>We note this guideline and others will become effective April 2015. To that end, ABIR would expect that the determination of full equivalence by the European Commission will be made in advance of the implementation of the guidelines start date.</t>
  </si>
  <si>
    <t>The guideline refers to “supervisory authorities of the ultimate parent undertaking in the European Union”. This wording is inconsistent with the criteria set out in Article 247 of the Solvency II Directive for determining which EU supervisor should act as the group supervisor under the Directive. In particular, where the ultimate parent undertaking in the EU is an insurance holding company, the reference to “supervisory authorities of the ultimate parent undertaking in the European Union” has no meaning and instead, the exemption from the group supervision at the ultimate level of the EU should be granted by the EU supervisor which would be responsible for such group supervision on the basis of the criteria set out in Article 247 of the Directive.</t>
  </si>
  <si>
    <t>ABIR notes that the proposed guidelines state that the waiver from the group supervision at the level of the ultimate parent undertaking in the EU should be granted “when at least the following criteria are met &lt;…&gt;”. This wording suggests that the three criteria for granting the waiver is the minimum. In this regard, ABIR is concerned that by qualifying the three proposed criteria as "at least", i.e. at a minimum, then this raises the potential for different EU supervisors to impose additional criteria to verify whether waiving the group supervision at the level of the ultimate parent undertaking in the EU results in a more efficient supervision of the group and, thus, to exempt the third-country group from such supervision. The current wording of the guideline therefore does not ensure legal certainty which can only be achieved if the guidelines set out an exhaustive list of clearly-drafted criteria for obtaining the exemption/waiver from the group supervision at the ultimate level of the EU. In the absence of clearly defined criteria, groups headquartered in equivalent third country jurisdictions run the risk of having inconsistent approaches to group supervision which was not the intention for the granting of and recognition of equivalence.</t>
  </si>
  <si>
    <t xml:space="preserve">As regards the clarity of the three criteria proposed in the guidelines, the third criterion states that, based on the exchange of information between the authorities, the EU supervisors and EIOPA “should have an adequate view of the worldwide risks of the group to enable the EEA supervisory authorities to form an opinion on the possible consequences for the EEA supervised entities, including in terms of capital allocation”. The wording of this criterion should be amended to clarify that the EU supervisors do not have to receive all information on the group that the latter provides to the third-country group supervisor to have adequate view of the worldwide risks. ABIR understands that the scope of the information to be provided will be determined in the process of “structured and appropriate information exchange”. </t>
  </si>
  <si>
    <t>The current wording of the guideline suggests that the application of the three criteria for granting the waiver is a unilateral process undertaken by the relevant EU supervisor. The guidelines should expressly provide that the assessment of whether the criteria for granting the waiver are met is carried out in close consultation with the third-country group supervisor and discussed within the college of supervisors chaired by the third-country supervisory authority.</t>
  </si>
  <si>
    <t>The guidelines do not provide any mechanism for resolving potential disputes between the relevant EU supervisor and the third-country group supervisor. For instance, it is not clear what options are available where the EU supervisor and the third-country group supervisor disagree as to whether the cooperation between the relevant supervisory authorities is structured and well-managed (the first criterion). In case of a comparable disagreement between the EU supervisor at solo level and the EU group supervisor, the solo EU supervisor which is dissatisfied with the cooperation within the college of supervisors can refer the matter to EIOPA pursuant to the third subparagraph of Article 248(2) of Solvency II. In contrast, the current guidelines seem to suggest that any EU supervisor dissatisfied with the cooperation arrangements established by the third-country group supervisor would have the right the simply resort to the application of group supervision at the level of the ultimate parent undertaking in the EU. Does EIOPA intend to issue guidelines to EU supervisors for dispute resolution between EU supervisors and the third-country group supervisors of equivalent jurisdictions?</t>
  </si>
  <si>
    <t>general</t>
  </si>
  <si>
    <t>To accommodate the differences between one tier and two tier AMBS the introduction should allow for express delegation within the organisation in the case of a single board AMBS</t>
  </si>
  <si>
    <t>Concern re: discrepancy of supervisory authorities to decide on whether to keep "responsible/appointed actuary" - may lead to unlevel playing field.</t>
  </si>
  <si>
    <t xml:space="preserve"> Delete "responsible entity"- not defined by Directive/omnibus. Does EIOPA set out precisely what the sanctions are against a responsible entity and what is the basis of jurisdictional authority  over the responsible entity? This is superflous to the directive.</t>
  </si>
  <si>
    <t>Delete following sentence: "Furthermore , persons are considered to be persons having key functions if they perform functions of specific importance for the undertaking in view of its business and organization”. This goes beyond the legislative definition of key functions.</t>
  </si>
  <si>
    <t>1.30: What is meant by "the mechanisms of coordination of the functions"? This seems on duty prescriptive and simply adds ambiguity rather than anything substantive.</t>
  </si>
  <si>
    <t>Unclear as to what para 1.30 requires of the group.</t>
  </si>
  <si>
    <t>Too prescriptive. Delegation to an appropriate committee should be allowed.</t>
  </si>
  <si>
    <t>Delete ‘….collective bargaining arrangements, statutorily determined amounts of redundancy payments and other…’. As national legislation follows the removal will prevent confusion in counties with different arrangements.</t>
  </si>
  <si>
    <t>Delete this guideline as it is already covered by guideline 15. Concern about extension of requirements.</t>
  </si>
  <si>
    <t>Concern about extension of requirements. The undertaking should consider in assessing whether a person is proper any conviction for a criminal offence or finding, judgement or order made against that person in accordance with national law and satisfy itself that the person is ‘proper’ and is not impaired in their ability to perform the relevant function by such conviction or finding</t>
  </si>
  <si>
    <t>Reference to GL 13,14, and 15;                                                                                                                                                                                - Need clarification on circumstances in which a notification is required; expressly communicated that a notification is not a pre-approval.           - List of info needed is too extensive and burdensome.</t>
  </si>
  <si>
    <t>Re: Technical Annex overreach- For instance having to submit an extract from someone's criminal record.</t>
  </si>
  <si>
    <t xml:space="preserve">The new paragraph b) seems unnecessary.  It is a requirement to document that we have met a documentation standard that we would have to meet to get model approval.  That seems excessive. </t>
  </si>
  <si>
    <t>Instead of: tangibility, sustainability, rarity, demand and localization are not standard investment characteristics and you would not, for example, find these described in a security master file of an investment data warehouse. Characteristics prefer objective descriptions such as the yield to maturity, first call date, coupon rate, maturity date, issuer name, market value, etc.</t>
  </si>
  <si>
    <t>Modern investment theory recommends a focus on total return, of which one component is yield and capital appreciation (or loss) is the other component. From an economic perspective, investors are indifferent in whether the total return comes from income or capital appreciation.  However, from an accounting perspective, the focus on the income component is more understandable and it seems to relate more to Life companies than P&amp;C companies.  Most P&amp;C insurers focus on a combination of the total return and yield, not exclusively the yield.  The relationship to Life companies is clear in section 1.70 when they discuss interest rate guarantees as well as on (2.154) on investments with low or no yields.</t>
  </si>
  <si>
    <t>This term "localization" should be further explained in the explanitory text.</t>
  </si>
  <si>
    <t>The legal basis as well as the necessity of this guideline is not evident</t>
  </si>
  <si>
    <t>Propose delete. Too prescriptive and goes beyond principles based regulation and the directive.</t>
  </si>
  <si>
    <t>It should be clear in the GL that evaluations are internal and it is not expected that external evaluation will be carried out.</t>
  </si>
  <si>
    <t>This guideline should be deleted. In the explanatory text in paragraph 2.265 the Delegated Acts already gives the NCA the right to requesting external independent valuation or verification of the value of material assets and liabilities.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</si>
</sst>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2">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wrapText="1"/>
      <protection locked="0"/>
    </xf>
    <xf numFmtId="0" fontId="1" fillId="0" borderId="9" xfId="0" applyFont="1" applyFill="1" applyBorder="1" applyAlignment="1" applyProtection="1">
      <alignment horizontal="center" vertical="center" wrapText="1"/>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14" fontId="11" fillId="2" borderId="7" xfId="0" applyNumberFormat="1" applyFont="1" applyFill="1" applyBorder="1" applyAlignment="1" applyProtection="1">
      <alignment vertical="center"/>
      <protection locked="0"/>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23.710937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71">
        <v>41879</v>
      </c>
      <c r="K6" s="74"/>
      <c r="L6" s="76" t="s">
        <v>574</v>
      </c>
      <c r="M6" s="136">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59" t="s">
        <v>720</v>
      </c>
      <c r="E8" s="160"/>
      <c r="F8" s="160"/>
      <c r="G8" s="160"/>
      <c r="H8" s="160"/>
      <c r="I8" s="160"/>
      <c r="J8" s="160"/>
      <c r="K8" s="161"/>
      <c r="L8" s="74"/>
      <c r="M8" s="74"/>
      <c r="N8" s="74"/>
    </row>
    <row r="9" spans="1:14" ht="18.95" customHeight="1" thickBot="1" x14ac:dyDescent="0.3">
      <c r="A9" s="74"/>
      <c r="B9" s="74"/>
      <c r="C9" s="74" t="s">
        <v>223</v>
      </c>
      <c r="D9" s="85" t="s">
        <v>721</v>
      </c>
      <c r="E9" s="74"/>
      <c r="F9" s="74"/>
      <c r="G9" s="74"/>
      <c r="H9" s="74"/>
      <c r="I9" s="74"/>
      <c r="J9" s="74"/>
      <c r="K9" s="74"/>
      <c r="L9" s="74"/>
      <c r="M9" s="74"/>
      <c r="N9" s="74"/>
    </row>
    <row r="10" spans="1:14" ht="18.95" customHeight="1" x14ac:dyDescent="0.25">
      <c r="A10" s="74"/>
      <c r="B10" s="74"/>
      <c r="C10" s="74" t="s">
        <v>224</v>
      </c>
      <c r="D10" s="162" t="s">
        <v>722</v>
      </c>
      <c r="E10" s="163"/>
      <c r="F10" s="163"/>
      <c r="G10" s="164"/>
      <c r="H10" s="74"/>
      <c r="I10" s="74"/>
      <c r="J10" s="74"/>
      <c r="K10" s="74"/>
      <c r="L10" s="74"/>
      <c r="M10" s="74"/>
      <c r="N10" s="74"/>
    </row>
    <row r="11" spans="1:14" ht="18.95" customHeight="1" x14ac:dyDescent="0.25">
      <c r="A11" s="74"/>
      <c r="B11" s="74"/>
      <c r="C11" s="74" t="s">
        <v>256</v>
      </c>
      <c r="D11" s="165" t="s">
        <v>723</v>
      </c>
      <c r="E11" s="166"/>
      <c r="F11" s="166"/>
      <c r="G11" s="167"/>
      <c r="H11" s="74"/>
      <c r="I11" s="74" t="s">
        <v>225</v>
      </c>
      <c r="J11" s="74"/>
      <c r="K11" s="86">
        <v>4415053496</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57" t="s">
        <v>511</v>
      </c>
      <c r="C18" s="157"/>
      <c r="D18" s="157"/>
      <c r="E18" s="157"/>
      <c r="F18" s="157"/>
      <c r="G18" s="157"/>
      <c r="H18" s="157"/>
      <c r="I18" s="157"/>
      <c r="J18" s="157"/>
      <c r="K18" s="157"/>
      <c r="L18" s="157"/>
      <c r="M18" s="74"/>
      <c r="N18" s="74"/>
    </row>
    <row r="19" spans="1:14" ht="43.5" customHeight="1" x14ac:dyDescent="0.25">
      <c r="A19" s="74"/>
      <c r="B19" s="157" t="s">
        <v>588</v>
      </c>
      <c r="C19" s="157"/>
      <c r="D19" s="157"/>
      <c r="E19" s="157"/>
      <c r="F19" s="157"/>
      <c r="G19" s="157"/>
      <c r="H19" s="157"/>
      <c r="I19" s="157"/>
      <c r="J19" s="157"/>
      <c r="K19" s="157"/>
      <c r="L19" s="157"/>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57" t="s">
        <v>436</v>
      </c>
      <c r="C24" s="157"/>
      <c r="D24" s="157"/>
      <c r="E24" s="157"/>
      <c r="F24" s="157"/>
      <c r="G24" s="157"/>
      <c r="H24" s="157"/>
      <c r="I24" s="157"/>
      <c r="J24" s="157"/>
      <c r="K24" s="157"/>
      <c r="L24" s="157"/>
      <c r="M24" s="74"/>
      <c r="N24" s="74"/>
    </row>
    <row r="25" spans="1:14" ht="84.75" customHeight="1" x14ac:dyDescent="0.25">
      <c r="A25" s="74"/>
      <c r="B25" s="157" t="s">
        <v>515</v>
      </c>
      <c r="C25" s="157"/>
      <c r="D25" s="157"/>
      <c r="E25" s="157"/>
      <c r="F25" s="157"/>
      <c r="G25" s="157"/>
      <c r="H25" s="157"/>
      <c r="I25" s="157"/>
      <c r="J25" s="157"/>
      <c r="K25" s="157"/>
      <c r="L25" s="157"/>
      <c r="M25" s="74"/>
      <c r="N25" s="74"/>
    </row>
    <row r="26" spans="1:14" ht="35.25" customHeight="1" x14ac:dyDescent="0.25">
      <c r="A26" s="74"/>
      <c r="B26" s="157" t="s">
        <v>516</v>
      </c>
      <c r="C26" s="157"/>
      <c r="D26" s="157"/>
      <c r="E26" s="157"/>
      <c r="F26" s="157"/>
      <c r="G26" s="157"/>
      <c r="H26" s="157"/>
      <c r="I26" s="157"/>
      <c r="J26" s="157"/>
      <c r="K26" s="157"/>
      <c r="L26" s="157"/>
      <c r="M26" s="74"/>
      <c r="N26" s="74"/>
    </row>
    <row r="27" spans="1:14" ht="38.25" customHeight="1" x14ac:dyDescent="0.25">
      <c r="A27" s="74"/>
      <c r="B27" s="157" t="s">
        <v>517</v>
      </c>
      <c r="C27" s="157"/>
      <c r="D27" s="157"/>
      <c r="E27" s="157"/>
      <c r="F27" s="157"/>
      <c r="G27" s="157"/>
      <c r="H27" s="157"/>
      <c r="I27" s="157"/>
      <c r="J27" s="157"/>
      <c r="K27" s="157"/>
      <c r="L27" s="157"/>
      <c r="M27" s="74"/>
      <c r="N27" s="74"/>
    </row>
    <row r="28" spans="1:14" ht="40.5" customHeight="1" x14ac:dyDescent="0.25">
      <c r="A28" s="74"/>
      <c r="B28" s="157" t="s">
        <v>589</v>
      </c>
      <c r="C28" s="157"/>
      <c r="D28" s="157"/>
      <c r="E28" s="157"/>
      <c r="F28" s="157"/>
      <c r="G28" s="157"/>
      <c r="H28" s="157"/>
      <c r="I28" s="157"/>
      <c r="J28" s="157"/>
      <c r="K28" s="157"/>
      <c r="L28" s="157"/>
      <c r="M28" s="74"/>
      <c r="N28" s="74"/>
    </row>
    <row r="29" spans="1:14" ht="82.5" customHeight="1" x14ac:dyDescent="0.25">
      <c r="A29" s="74"/>
      <c r="B29" s="157" t="s">
        <v>518</v>
      </c>
      <c r="C29" s="157"/>
      <c r="D29" s="157"/>
      <c r="E29" s="157"/>
      <c r="F29" s="157"/>
      <c r="G29" s="157"/>
      <c r="H29" s="157"/>
      <c r="I29" s="157"/>
      <c r="J29" s="157"/>
      <c r="K29" s="157"/>
      <c r="L29" s="157"/>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58" t="s">
        <v>570</v>
      </c>
      <c r="E31" s="158"/>
      <c r="F31" s="158"/>
      <c r="G31" s="158"/>
      <c r="H31" s="158"/>
      <c r="I31" s="93"/>
      <c r="J31" s="93"/>
      <c r="K31" s="93"/>
      <c r="L31" s="93"/>
      <c r="M31" s="74"/>
      <c r="N31" s="74"/>
    </row>
    <row r="32" spans="1:14" ht="18.95" customHeight="1" x14ac:dyDescent="0.25">
      <c r="A32" s="74"/>
      <c r="B32" s="74"/>
      <c r="C32" s="74"/>
      <c r="D32" s="76" t="s">
        <v>226</v>
      </c>
      <c r="E32" s="84">
        <f>MAX(Pillar_1!C11:C1010)</f>
        <v>7</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21</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activeCell="B13" sqref="B13"/>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ABIR</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68"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69"/>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0"/>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ABIR</v>
      </c>
      <c r="C11" s="14">
        <f>IF(B11&lt;&gt;"",1,"")</f>
        <v>1</v>
      </c>
      <c r="D11" s="49" t="s">
        <v>228</v>
      </c>
      <c r="E11" s="49" t="s">
        <v>577</v>
      </c>
      <c r="F11" s="110"/>
      <c r="G11" s="102" t="s">
        <v>390</v>
      </c>
      <c r="H11" s="49">
        <v>1.7</v>
      </c>
      <c r="I11" s="141" t="s">
        <v>725</v>
      </c>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ABIR</v>
      </c>
      <c r="C12" s="17">
        <f t="shared" ref="C12:C75" si="1">IF(B12&lt;&gt;"",C11+1,"")</f>
        <v>2</v>
      </c>
      <c r="D12" s="30" t="s">
        <v>228</v>
      </c>
      <c r="E12" s="31" t="s">
        <v>577</v>
      </c>
      <c r="F12" s="31"/>
      <c r="G12" s="31" t="s">
        <v>390</v>
      </c>
      <c r="H12" s="31">
        <v>1.9</v>
      </c>
      <c r="I12" s="141" t="s">
        <v>726</v>
      </c>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199.5" x14ac:dyDescent="0.25">
      <c r="A13" s="2"/>
      <c r="B13" s="16" t="str">
        <f t="shared" si="0"/>
        <v>ABIR</v>
      </c>
      <c r="C13" s="17">
        <f t="shared" si="1"/>
        <v>3</v>
      </c>
      <c r="D13" s="30" t="s">
        <v>228</v>
      </c>
      <c r="E13" s="31" t="s">
        <v>577</v>
      </c>
      <c r="F13" s="31"/>
      <c r="G13" s="31" t="s">
        <v>394</v>
      </c>
      <c r="H13" s="31">
        <v>1.1399999999999999</v>
      </c>
      <c r="I13" s="141" t="s">
        <v>727</v>
      </c>
      <c r="J13" s="39" t="str">
        <f t="shared" si="2"/>
        <v/>
      </c>
      <c r="K13" s="36"/>
      <c r="L13" s="64"/>
      <c r="M13" s="2"/>
      <c r="N13" s="29"/>
      <c r="AA13" s="80"/>
      <c r="AB13" s="77" t="s">
        <v>241</v>
      </c>
      <c r="AC13" s="77" t="s">
        <v>481</v>
      </c>
      <c r="AE13" s="80"/>
      <c r="AF13" s="80"/>
      <c r="AG13" s="81" t="s">
        <v>257</v>
      </c>
      <c r="AH13" s="148" t="s">
        <v>590</v>
      </c>
      <c r="AI13" s="81" t="s">
        <v>267</v>
      </c>
      <c r="AJ13" s="81" t="s">
        <v>272</v>
      </c>
      <c r="AK13" s="81" t="s">
        <v>293</v>
      </c>
      <c r="AL13" s="81" t="s">
        <v>308</v>
      </c>
      <c r="AM13" s="81" t="s">
        <v>369</v>
      </c>
      <c r="AN13" s="81" t="s">
        <v>378</v>
      </c>
      <c r="AO13" s="148" t="s">
        <v>673</v>
      </c>
      <c r="AP13" s="81" t="s">
        <v>381</v>
      </c>
      <c r="AQ13" s="81" t="s">
        <v>325</v>
      </c>
      <c r="AR13" s="81" t="s">
        <v>318</v>
      </c>
      <c r="AS13" s="81" t="s">
        <v>348</v>
      </c>
      <c r="AT13" s="81" t="s">
        <v>330</v>
      </c>
      <c r="AU13" s="81" t="s">
        <v>390</v>
      </c>
      <c r="AV13" s="53"/>
      <c r="AW13" s="53"/>
      <c r="AX13" s="53"/>
      <c r="AY13" s="53"/>
      <c r="AZ13" s="2"/>
      <c r="BA13" s="2"/>
      <c r="BB13" s="2"/>
    </row>
    <row r="14" spans="1:54" ht="199.5" x14ac:dyDescent="0.25">
      <c r="A14" s="2"/>
      <c r="B14" s="16" t="str">
        <f t="shared" si="0"/>
        <v>ABIR</v>
      </c>
      <c r="C14" s="17">
        <f t="shared" si="1"/>
        <v>4</v>
      </c>
      <c r="D14" s="30" t="s">
        <v>228</v>
      </c>
      <c r="E14" s="30" t="s">
        <v>577</v>
      </c>
      <c r="F14" s="30"/>
      <c r="G14" s="31" t="s">
        <v>394</v>
      </c>
      <c r="H14" s="31">
        <v>1.1599999999999999</v>
      </c>
      <c r="I14" s="62" t="s">
        <v>728</v>
      </c>
      <c r="J14" s="39" t="str">
        <f t="shared" si="2"/>
        <v/>
      </c>
      <c r="K14" s="36"/>
      <c r="L14" s="64"/>
      <c r="M14" s="2"/>
      <c r="N14" s="29"/>
      <c r="AA14" s="51"/>
      <c r="AB14" s="77" t="s">
        <v>237</v>
      </c>
      <c r="AC14" s="77" t="s">
        <v>482</v>
      </c>
      <c r="AD14" s="80"/>
      <c r="AE14" s="80"/>
      <c r="AF14" s="80"/>
      <c r="AG14" s="81" t="s">
        <v>258</v>
      </c>
      <c r="AH14" s="148" t="s">
        <v>591</v>
      </c>
      <c r="AI14" s="81" t="s">
        <v>268</v>
      </c>
      <c r="AJ14" s="81" t="s">
        <v>273</v>
      </c>
      <c r="AK14" s="81" t="s">
        <v>294</v>
      </c>
      <c r="AL14" s="81" t="s">
        <v>309</v>
      </c>
      <c r="AM14" s="81" t="s">
        <v>370</v>
      </c>
      <c r="AN14" s="81" t="s">
        <v>379</v>
      </c>
      <c r="AO14" s="149" t="s">
        <v>674</v>
      </c>
      <c r="AP14" s="81" t="s">
        <v>382</v>
      </c>
      <c r="AQ14" s="81" t="s">
        <v>326</v>
      </c>
      <c r="AR14" s="81" t="s">
        <v>319</v>
      </c>
      <c r="AS14" s="81" t="s">
        <v>572</v>
      </c>
      <c r="AT14" s="81" t="s">
        <v>331</v>
      </c>
      <c r="AU14" s="81" t="s">
        <v>391</v>
      </c>
      <c r="AV14" s="53"/>
      <c r="AW14" s="53"/>
      <c r="AX14" s="53"/>
      <c r="AY14" s="53"/>
      <c r="AZ14" s="2"/>
      <c r="BA14" s="2"/>
      <c r="BB14" s="2"/>
    </row>
    <row r="15" spans="1:54" ht="199.5" x14ac:dyDescent="0.25">
      <c r="A15" s="2"/>
      <c r="B15" s="16" t="str">
        <f t="shared" si="0"/>
        <v>ABIR</v>
      </c>
      <c r="C15" s="17">
        <f t="shared" si="1"/>
        <v>5</v>
      </c>
      <c r="D15" s="30" t="s">
        <v>228</v>
      </c>
      <c r="E15" s="30" t="s">
        <v>577</v>
      </c>
      <c r="F15" s="30"/>
      <c r="G15" s="31" t="s">
        <v>394</v>
      </c>
      <c r="H15" s="31">
        <v>1.1599999999999999</v>
      </c>
      <c r="I15" s="141" t="s">
        <v>729</v>
      </c>
      <c r="J15" s="39" t="str">
        <f t="shared" si="2"/>
        <v/>
      </c>
      <c r="K15" s="36"/>
      <c r="L15" s="64"/>
      <c r="M15" s="2"/>
      <c r="N15" s="29"/>
      <c r="AA15" s="51"/>
      <c r="AB15" s="51"/>
      <c r="AC15" s="77" t="s">
        <v>578</v>
      </c>
      <c r="AD15" s="80"/>
      <c r="AE15" s="80"/>
      <c r="AF15" s="80"/>
      <c r="AG15" s="81" t="s">
        <v>259</v>
      </c>
      <c r="AH15" s="148" t="s">
        <v>592</v>
      </c>
      <c r="AI15" s="81" t="s">
        <v>269</v>
      </c>
      <c r="AJ15" s="81" t="s">
        <v>582</v>
      </c>
      <c r="AK15" s="81" t="s">
        <v>295</v>
      </c>
      <c r="AL15" s="81" t="s">
        <v>310</v>
      </c>
      <c r="AM15" s="81" t="s">
        <v>371</v>
      </c>
      <c r="AN15" s="81" t="s">
        <v>380</v>
      </c>
      <c r="AO15" s="148" t="s">
        <v>675</v>
      </c>
      <c r="AP15" s="81" t="s">
        <v>383</v>
      </c>
      <c r="AQ15" s="81" t="s">
        <v>327</v>
      </c>
      <c r="AR15" s="81" t="s">
        <v>320</v>
      </c>
      <c r="AS15" s="81" t="s">
        <v>349</v>
      </c>
      <c r="AT15" s="81" t="s">
        <v>332</v>
      </c>
      <c r="AU15" s="81" t="s">
        <v>392</v>
      </c>
      <c r="AV15" s="53"/>
      <c r="AW15" s="53"/>
      <c r="AX15" s="53"/>
      <c r="AY15" s="53"/>
      <c r="AZ15" s="2"/>
      <c r="BA15" s="2"/>
      <c r="BB15" s="2"/>
    </row>
    <row r="16" spans="1:54" ht="199.5" x14ac:dyDescent="0.25">
      <c r="A16" s="2"/>
      <c r="B16" s="16" t="str">
        <f t="shared" si="0"/>
        <v>ABIR</v>
      </c>
      <c r="C16" s="17">
        <f t="shared" si="1"/>
        <v>6</v>
      </c>
      <c r="D16" s="30" t="s">
        <v>228</v>
      </c>
      <c r="E16" s="30" t="s">
        <v>577</v>
      </c>
      <c r="F16" s="30"/>
      <c r="G16" s="31" t="s">
        <v>394</v>
      </c>
      <c r="H16" s="31">
        <v>1.1599999999999999</v>
      </c>
      <c r="I16" s="141" t="s">
        <v>730</v>
      </c>
      <c r="J16" s="39" t="str">
        <f t="shared" si="2"/>
        <v/>
      </c>
      <c r="K16" s="36"/>
      <c r="L16" s="64"/>
      <c r="M16" s="2"/>
      <c r="N16" s="29"/>
      <c r="AA16" s="51"/>
      <c r="AB16" s="51"/>
      <c r="AC16" s="77" t="s">
        <v>579</v>
      </c>
      <c r="AD16" s="80"/>
      <c r="AE16" s="80"/>
      <c r="AF16" s="80"/>
      <c r="AG16" s="81" t="s">
        <v>260</v>
      </c>
      <c r="AH16" s="148" t="s">
        <v>593</v>
      </c>
      <c r="AI16" s="81" t="s">
        <v>270</v>
      </c>
      <c r="AJ16" s="81" t="s">
        <v>583</v>
      </c>
      <c r="AK16" s="81" t="s">
        <v>296</v>
      </c>
      <c r="AL16" s="81" t="s">
        <v>311</v>
      </c>
      <c r="AM16" s="81" t="s">
        <v>372</v>
      </c>
      <c r="AN16" s="80" t="s">
        <v>250</v>
      </c>
      <c r="AO16" s="148" t="s">
        <v>676</v>
      </c>
      <c r="AP16" s="81" t="s">
        <v>384</v>
      </c>
      <c r="AQ16" s="81" t="s">
        <v>328</v>
      </c>
      <c r="AR16" s="81" t="s">
        <v>321</v>
      </c>
      <c r="AS16" s="81" t="s">
        <v>350</v>
      </c>
      <c r="AT16" s="81" t="s">
        <v>333</v>
      </c>
      <c r="AU16" s="81" t="s">
        <v>393</v>
      </c>
      <c r="AV16" s="53"/>
      <c r="AW16" s="53"/>
      <c r="AX16" s="53"/>
      <c r="AY16" s="53"/>
      <c r="AZ16" s="2"/>
      <c r="BA16" s="2"/>
      <c r="BB16" s="2"/>
    </row>
    <row r="17" spans="1:54" ht="199.5" x14ac:dyDescent="0.25">
      <c r="A17" s="2"/>
      <c r="B17" s="16" t="str">
        <f t="shared" si="0"/>
        <v>ABIR</v>
      </c>
      <c r="C17" s="17">
        <f t="shared" si="1"/>
        <v>7</v>
      </c>
      <c r="D17" s="30" t="s">
        <v>228</v>
      </c>
      <c r="E17" s="30" t="s">
        <v>577</v>
      </c>
      <c r="F17" s="30"/>
      <c r="G17" s="31" t="s">
        <v>394</v>
      </c>
      <c r="H17" s="31">
        <v>1.17</v>
      </c>
      <c r="I17" s="62" t="s">
        <v>731</v>
      </c>
      <c r="J17" s="39" t="str">
        <f t="shared" si="2"/>
        <v/>
      </c>
      <c r="K17" s="36"/>
      <c r="L17" s="64"/>
      <c r="M17" s="2"/>
      <c r="N17" s="29"/>
      <c r="AA17" s="51"/>
      <c r="AB17" s="51"/>
      <c r="AC17" s="77" t="s">
        <v>580</v>
      </c>
      <c r="AD17" s="80"/>
      <c r="AE17" s="80"/>
      <c r="AF17" s="80"/>
      <c r="AG17" s="81" t="s">
        <v>261</v>
      </c>
      <c r="AH17" s="148" t="s">
        <v>594</v>
      </c>
      <c r="AI17" s="81" t="s">
        <v>271</v>
      </c>
      <c r="AJ17" s="81" t="s">
        <v>584</v>
      </c>
      <c r="AK17" s="81" t="s">
        <v>297</v>
      </c>
      <c r="AL17" s="81" t="s">
        <v>312</v>
      </c>
      <c r="AM17" s="81" t="s">
        <v>373</v>
      </c>
      <c r="AN17" s="81"/>
      <c r="AO17" s="148"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8" t="s">
        <v>595</v>
      </c>
      <c r="AI18" s="80" t="s">
        <v>250</v>
      </c>
      <c r="AJ18" s="81" t="s">
        <v>585</v>
      </c>
      <c r="AK18" s="81" t="s">
        <v>298</v>
      </c>
      <c r="AL18" s="81" t="s">
        <v>313</v>
      </c>
      <c r="AM18" s="81" t="s">
        <v>374</v>
      </c>
      <c r="AN18" s="81"/>
      <c r="AO18" s="148"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8" t="s">
        <v>596</v>
      </c>
      <c r="AI19" s="81"/>
      <c r="AJ19" s="81" t="s">
        <v>586</v>
      </c>
      <c r="AK19" s="81" t="s">
        <v>299</v>
      </c>
      <c r="AL19" s="81" t="s">
        <v>314</v>
      </c>
      <c r="AM19" s="81" t="s">
        <v>375</v>
      </c>
      <c r="AN19" s="81"/>
      <c r="AO19" s="149"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8" t="s">
        <v>597</v>
      </c>
      <c r="AI20" s="81"/>
      <c r="AJ20" s="81" t="s">
        <v>274</v>
      </c>
      <c r="AK20" s="81" t="s">
        <v>300</v>
      </c>
      <c r="AL20" s="81" t="s">
        <v>315</v>
      </c>
      <c r="AM20" s="81" t="s">
        <v>376</v>
      </c>
      <c r="AO20" s="148"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8" t="s">
        <v>598</v>
      </c>
      <c r="AI21" s="81"/>
      <c r="AJ21" s="81" t="s">
        <v>275</v>
      </c>
      <c r="AK21" s="81" t="s">
        <v>301</v>
      </c>
      <c r="AL21" s="81" t="s">
        <v>316</v>
      </c>
      <c r="AM21" s="81" t="s">
        <v>377</v>
      </c>
      <c r="AO21" s="148"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8" t="s">
        <v>599</v>
      </c>
      <c r="AJ22" s="81" t="s">
        <v>276</v>
      </c>
      <c r="AK22" s="81" t="s">
        <v>302</v>
      </c>
      <c r="AL22" s="81" t="s">
        <v>317</v>
      </c>
      <c r="AM22" s="80" t="s">
        <v>250</v>
      </c>
      <c r="AO22" s="148"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8" t="s">
        <v>600</v>
      </c>
      <c r="AJ23" s="81" t="s">
        <v>277</v>
      </c>
      <c r="AK23" s="81" t="s">
        <v>303</v>
      </c>
      <c r="AL23" s="80" t="s">
        <v>250</v>
      </c>
      <c r="AO23" s="148"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8" t="s">
        <v>601</v>
      </c>
      <c r="AJ24" s="81" t="s">
        <v>278</v>
      </c>
      <c r="AK24" s="81" t="s">
        <v>304</v>
      </c>
      <c r="AL24" s="81"/>
      <c r="AN24" s="80"/>
      <c r="AO24" s="148"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8" t="s">
        <v>602</v>
      </c>
      <c r="AJ25" s="81" t="s">
        <v>279</v>
      </c>
      <c r="AK25" s="81" t="s">
        <v>305</v>
      </c>
      <c r="AN25" s="80"/>
      <c r="AO25" s="148"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8" t="s">
        <v>603</v>
      </c>
      <c r="AJ26" s="81" t="s">
        <v>280</v>
      </c>
      <c r="AK26" s="81" t="s">
        <v>306</v>
      </c>
      <c r="AN26" s="80"/>
      <c r="AO26" s="148"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8" t="s">
        <v>604</v>
      </c>
      <c r="AJ27" s="81" t="s">
        <v>281</v>
      </c>
      <c r="AK27" s="81" t="s">
        <v>307</v>
      </c>
      <c r="AN27" s="80"/>
      <c r="AO27" s="148"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8" t="s">
        <v>605</v>
      </c>
      <c r="AI28" s="80"/>
      <c r="AJ28" s="81" t="s">
        <v>282</v>
      </c>
      <c r="AK28" s="81" t="s">
        <v>234</v>
      </c>
      <c r="AN28" s="80"/>
      <c r="AO28" s="148"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8" t="s">
        <v>606</v>
      </c>
      <c r="AI29" s="80"/>
      <c r="AJ29" s="81" t="s">
        <v>283</v>
      </c>
      <c r="AK29" s="80" t="s">
        <v>250</v>
      </c>
      <c r="AN29" s="80"/>
      <c r="AO29" s="148"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8" t="s">
        <v>555</v>
      </c>
      <c r="AI30" s="80"/>
      <c r="AJ30" s="81" t="s">
        <v>284</v>
      </c>
      <c r="AM30" s="80"/>
      <c r="AN30" s="80"/>
      <c r="AO30" s="148"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8" t="s">
        <v>607</v>
      </c>
      <c r="AI31" s="80"/>
      <c r="AJ31" s="81" t="s">
        <v>285</v>
      </c>
      <c r="AM31" s="80"/>
      <c r="AN31" s="80"/>
      <c r="AO31" s="148"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8" t="s">
        <v>556</v>
      </c>
      <c r="AI32" s="80"/>
      <c r="AJ32" s="81" t="s">
        <v>286</v>
      </c>
      <c r="AM32" s="80"/>
      <c r="AN32" s="80"/>
      <c r="AO32" s="148"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8" t="s">
        <v>608</v>
      </c>
      <c r="AI33" s="80"/>
      <c r="AJ33" s="81" t="s">
        <v>287</v>
      </c>
      <c r="AM33" s="80"/>
      <c r="AN33" s="80"/>
      <c r="AO33" s="148"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8" t="s">
        <v>609</v>
      </c>
      <c r="AI34" s="80"/>
      <c r="AJ34" s="81" t="s">
        <v>288</v>
      </c>
      <c r="AM34" s="80"/>
      <c r="AN34" s="80"/>
      <c r="AO34" s="148"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8" t="s">
        <v>610</v>
      </c>
      <c r="AI35" s="80"/>
      <c r="AJ35" s="81" t="s">
        <v>289</v>
      </c>
      <c r="AM35" s="80"/>
      <c r="AN35" s="80"/>
      <c r="AO35" s="148"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8" t="s">
        <v>557</v>
      </c>
      <c r="AI36" s="80"/>
      <c r="AJ36" s="81" t="s">
        <v>290</v>
      </c>
      <c r="AL36" s="80"/>
      <c r="AM36" s="80"/>
      <c r="AN36" s="80"/>
      <c r="AO36" s="148"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8" t="s">
        <v>611</v>
      </c>
      <c r="AI37" s="80"/>
      <c r="AJ37" s="81" t="s">
        <v>291</v>
      </c>
      <c r="AK37" s="80"/>
      <c r="AL37" s="80"/>
      <c r="AM37" s="80"/>
      <c r="AN37" s="80"/>
      <c r="AO37" s="148"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8" t="s">
        <v>612</v>
      </c>
      <c r="AI38" s="80"/>
      <c r="AJ38" s="81" t="s">
        <v>292</v>
      </c>
      <c r="AK38" s="80"/>
      <c r="AL38" s="80"/>
      <c r="AM38" s="80"/>
      <c r="AN38" s="80"/>
      <c r="AO38" s="148"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8" t="s">
        <v>613</v>
      </c>
      <c r="AI39" s="80"/>
      <c r="AJ39" s="80" t="s">
        <v>250</v>
      </c>
      <c r="AK39" s="80"/>
      <c r="AL39" s="80"/>
      <c r="AM39" s="80"/>
      <c r="AN39" s="80"/>
      <c r="AO39" s="148"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8" t="s">
        <v>614</v>
      </c>
      <c r="AI40" s="80"/>
      <c r="AK40" s="80"/>
      <c r="AL40" s="80"/>
      <c r="AM40" s="80"/>
      <c r="AN40" s="80"/>
      <c r="AO40" s="148"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8" t="s">
        <v>615</v>
      </c>
      <c r="AI41" s="80"/>
      <c r="AK41" s="80"/>
      <c r="AL41" s="80"/>
      <c r="AM41" s="80"/>
      <c r="AN41" s="80"/>
      <c r="AO41" s="148"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8" t="s">
        <v>616</v>
      </c>
      <c r="AI42" s="80"/>
      <c r="AK42" s="80"/>
      <c r="AL42" s="80"/>
      <c r="AM42" s="80"/>
      <c r="AN42" s="80"/>
      <c r="AO42" s="148"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8" t="s">
        <v>617</v>
      </c>
      <c r="AI43" s="80"/>
      <c r="AK43" s="80"/>
      <c r="AL43" s="80"/>
      <c r="AM43" s="80"/>
      <c r="AN43" s="80"/>
      <c r="AO43" s="148"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8" t="s">
        <v>618</v>
      </c>
      <c r="AI44" s="80"/>
      <c r="AK44" s="80"/>
      <c r="AL44" s="80"/>
      <c r="AM44" s="80"/>
      <c r="AN44" s="80"/>
      <c r="AO44" s="148"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8" t="s">
        <v>619</v>
      </c>
      <c r="AI45" s="80"/>
      <c r="AK45" s="80"/>
      <c r="AL45" s="80"/>
      <c r="AM45" s="80"/>
      <c r="AN45" s="80"/>
      <c r="AO45" s="148"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8" t="s">
        <v>620</v>
      </c>
      <c r="AI46" s="80"/>
      <c r="AK46" s="80"/>
      <c r="AL46" s="80"/>
      <c r="AM46" s="80"/>
      <c r="AN46" s="80"/>
      <c r="AO46" s="148"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8" t="s">
        <v>621</v>
      </c>
      <c r="AI47" s="80"/>
      <c r="AK47" s="80"/>
      <c r="AL47" s="80"/>
      <c r="AM47" s="80"/>
      <c r="AN47" s="80"/>
      <c r="AO47" s="148"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8" t="s">
        <v>558</v>
      </c>
      <c r="AI48" s="80"/>
      <c r="AK48" s="80"/>
      <c r="AL48" s="80"/>
      <c r="AM48" s="80"/>
      <c r="AN48" s="80"/>
      <c r="AO48" s="148"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8" t="s">
        <v>622</v>
      </c>
      <c r="AI49" s="80"/>
      <c r="AK49" s="80"/>
      <c r="AL49" s="80"/>
      <c r="AM49" s="80"/>
      <c r="AN49" s="80"/>
      <c r="AO49" s="148"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8" t="s">
        <v>559</v>
      </c>
      <c r="AI50" s="80"/>
      <c r="AK50" s="80"/>
      <c r="AL50" s="80"/>
      <c r="AM50" s="80"/>
      <c r="AN50" s="80"/>
      <c r="AO50" s="148"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8" t="s">
        <v>623</v>
      </c>
      <c r="AI51" s="80"/>
      <c r="AK51" s="80"/>
      <c r="AL51" s="80"/>
      <c r="AM51" s="80"/>
      <c r="AN51" s="80"/>
      <c r="AO51" s="148"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8" t="s">
        <v>560</v>
      </c>
      <c r="AI52" s="80"/>
      <c r="AK52" s="80"/>
      <c r="AL52" s="80"/>
      <c r="AM52" s="80"/>
      <c r="AN52" s="80"/>
      <c r="AO52" s="148"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8" t="s">
        <v>624</v>
      </c>
      <c r="AI53" s="80"/>
      <c r="AK53" s="80"/>
      <c r="AL53" s="80"/>
      <c r="AM53" s="80"/>
      <c r="AN53" s="80"/>
      <c r="AO53" s="149"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8"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8"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8"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8"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8"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8"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8"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8"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8"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8"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8"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8"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8"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8"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9"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8"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8"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0"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8"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8"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8"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8"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8"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8"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8"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8"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8"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8"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8"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8"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8"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8"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8"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8"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8"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8"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8"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8"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8"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8"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8"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8"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8"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8"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8"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8"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8"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8"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8"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8"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8"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8"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8"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8"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8"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8"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6"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D12" sqref="D12"/>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ABIR</v>
      </c>
      <c r="J3" s="168" t="s">
        <v>247</v>
      </c>
      <c r="K3" s="4"/>
      <c r="L3" s="2"/>
      <c r="M3" s="2"/>
      <c r="O3" s="61" t="str">
        <f>Master!B6</f>
        <v>Public</v>
      </c>
      <c r="T3" s="2"/>
      <c r="U3" s="2"/>
      <c r="V3" s="2"/>
      <c r="W3" s="2"/>
      <c r="X3" s="2"/>
      <c r="Y3" s="2"/>
    </row>
    <row r="4" spans="1:25" ht="16.5" customHeight="1" x14ac:dyDescent="0.25">
      <c r="A4" s="2"/>
      <c r="B4" s="2"/>
      <c r="C4" s="2"/>
      <c r="D4" s="2"/>
      <c r="E4" s="2"/>
      <c r="F4" s="3"/>
      <c r="G4" s="3"/>
      <c r="H4" s="4"/>
      <c r="I4" s="2"/>
      <c r="J4" s="169"/>
      <c r="K4" s="4"/>
      <c r="L4" s="2"/>
      <c r="M4" s="2"/>
      <c r="T4" s="2"/>
      <c r="U4" s="2"/>
      <c r="V4" s="2"/>
      <c r="W4" s="2"/>
      <c r="X4" s="2"/>
      <c r="Y4" s="2"/>
    </row>
    <row r="5" spans="1:25" ht="16.5" customHeight="1" x14ac:dyDescent="0.25">
      <c r="A5" s="2"/>
      <c r="B5" s="2"/>
      <c r="C5" s="2"/>
      <c r="D5" s="2"/>
      <c r="E5" s="2"/>
      <c r="F5" s="3"/>
      <c r="G5" s="8" t="s">
        <v>246</v>
      </c>
      <c r="H5" s="4"/>
      <c r="I5" s="2"/>
      <c r="J5" s="169"/>
      <c r="K5" s="4"/>
      <c r="L5" s="2"/>
      <c r="M5" s="2"/>
      <c r="O5" s="61" t="str">
        <f>Master!B8</f>
        <v>Agreed</v>
      </c>
      <c r="T5" s="2"/>
      <c r="U5" s="2"/>
      <c r="V5" s="2"/>
      <c r="W5" s="2"/>
      <c r="X5" s="2"/>
      <c r="Y5" s="2"/>
    </row>
    <row r="6" spans="1:25" ht="16.5" customHeight="1" x14ac:dyDescent="0.25">
      <c r="A6" s="2"/>
      <c r="B6" s="2"/>
      <c r="C6" s="2"/>
      <c r="D6" s="2"/>
      <c r="E6" s="2"/>
      <c r="F6" s="3"/>
      <c r="G6" s="59" t="s">
        <v>193</v>
      </c>
      <c r="H6" s="4"/>
      <c r="I6" s="2"/>
      <c r="J6" s="169"/>
      <c r="K6" s="4"/>
      <c r="L6" s="2"/>
      <c r="M6" s="2"/>
      <c r="O6" s="61" t="str">
        <f>Master!B9</f>
        <v>Disagreed</v>
      </c>
      <c r="T6" s="2"/>
      <c r="U6" s="2"/>
      <c r="V6" s="2"/>
      <c r="W6" s="2"/>
      <c r="X6" s="2"/>
      <c r="Y6" s="2"/>
    </row>
    <row r="7" spans="1:25" ht="16.5" customHeight="1" x14ac:dyDescent="0.25">
      <c r="A7" s="2"/>
      <c r="B7" s="2"/>
      <c r="C7" s="2"/>
      <c r="D7" s="2"/>
      <c r="E7" s="2"/>
      <c r="F7" s="3"/>
      <c r="G7" s="3"/>
      <c r="H7" s="4"/>
      <c r="I7" s="2"/>
      <c r="J7" s="170"/>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7"/>
      <c r="J11" s="128" t="str">
        <f>IF(AND(G11="",I11=""),"",IF(OR(G11="",I11=""),"Fill in columns G and I",IF(ISNUMBER(FIND("General comment",+G11)),"",IF(H11="","Column H should be filled in",""))))</f>
        <v/>
      </c>
      <c r="K11" s="37"/>
      <c r="L11" s="63"/>
      <c r="M11" s="2"/>
      <c r="N11" s="41">
        <v>1</v>
      </c>
      <c r="O11" s="142" t="s">
        <v>484</v>
      </c>
      <c r="P11" s="27" t="s">
        <v>196</v>
      </c>
      <c r="Q11" s="142"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3"/>
      <c r="J12" s="129" t="str">
        <f t="shared" ref="J12:J75" si="4">IF(AND(G12="",I12=""),"",IF(OR(G12="",I12=""),"Fill in columns G and I",IF(ISNUMBER(FIND("General comment",+G12)),"",IF(H12="","Column H should be filled in",""))))</f>
        <v/>
      </c>
      <c r="K12" s="36"/>
      <c r="L12" s="64"/>
      <c r="M12" s="2"/>
      <c r="N12" s="42">
        <v>2</v>
      </c>
      <c r="O12" s="88" t="s">
        <v>426</v>
      </c>
      <c r="P12" s="27" t="s">
        <v>196</v>
      </c>
      <c r="Q12" s="145"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8"/>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8"/>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8"/>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8"/>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8"/>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8"/>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8"/>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8"/>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8"/>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8"/>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8"/>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8"/>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8"/>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8"/>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8"/>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8"/>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8"/>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8"/>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8"/>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8"/>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8"/>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8"/>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8"/>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8"/>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8"/>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8"/>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8"/>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8"/>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8"/>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8"/>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8"/>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8"/>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8"/>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8"/>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8"/>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8"/>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8"/>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8"/>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8"/>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8"/>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8"/>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8"/>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8"/>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8"/>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8"/>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8"/>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8"/>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8"/>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8"/>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8"/>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8"/>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8"/>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8"/>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8"/>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8"/>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8"/>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8"/>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8"/>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8"/>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8"/>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8"/>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8"/>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8"/>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8"/>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8"/>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8"/>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8"/>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8"/>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8"/>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8"/>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8"/>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8"/>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8"/>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8"/>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8"/>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8"/>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8"/>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8"/>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8"/>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8"/>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8"/>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8"/>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8"/>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8"/>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8"/>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8"/>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8"/>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8"/>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8"/>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8"/>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8"/>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8"/>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8"/>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8"/>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8"/>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8"/>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8"/>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8"/>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8"/>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8"/>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8"/>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8"/>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8"/>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8"/>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8"/>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8"/>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8"/>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8"/>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8"/>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8"/>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8"/>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8"/>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8"/>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8"/>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8"/>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8"/>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8"/>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8"/>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8"/>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8"/>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8"/>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8"/>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8"/>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8"/>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8"/>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8"/>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8"/>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8"/>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8"/>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8"/>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8"/>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8"/>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8"/>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8"/>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8"/>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8"/>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8"/>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8"/>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8"/>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8"/>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8"/>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8"/>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8"/>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8"/>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8"/>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8"/>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8"/>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8"/>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8"/>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8"/>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8"/>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8"/>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8"/>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8"/>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8"/>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8"/>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8"/>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8"/>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8"/>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8"/>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8"/>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8"/>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8"/>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8"/>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8"/>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8"/>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8"/>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8"/>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8"/>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8"/>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8"/>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8"/>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8"/>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8"/>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8"/>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8"/>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8"/>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8"/>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8"/>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8"/>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8"/>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8"/>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8"/>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8"/>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8"/>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8"/>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8"/>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8"/>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8"/>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8"/>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8"/>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8"/>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8"/>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8"/>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8"/>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8"/>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8"/>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8"/>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8"/>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8"/>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8"/>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8"/>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8"/>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8"/>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8"/>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8"/>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8"/>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8"/>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8"/>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8"/>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8"/>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8"/>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8"/>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8"/>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8"/>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8"/>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8"/>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8"/>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8"/>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8"/>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8"/>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8"/>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8"/>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8"/>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8"/>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8"/>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8"/>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8"/>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8"/>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8"/>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8"/>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8"/>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8"/>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8"/>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8"/>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8"/>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8"/>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8"/>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8"/>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8"/>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8"/>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8"/>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8"/>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8"/>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8"/>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8"/>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8"/>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8"/>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8"/>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8"/>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8"/>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8"/>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8"/>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8"/>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8"/>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8"/>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8"/>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8"/>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8"/>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8"/>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8"/>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8"/>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8"/>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8"/>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8"/>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8"/>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8"/>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8"/>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8"/>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8"/>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8"/>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8"/>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8"/>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8"/>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8"/>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8"/>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8"/>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8"/>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8"/>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8"/>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8"/>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8"/>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8"/>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8"/>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8"/>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8"/>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8"/>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8"/>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8"/>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8"/>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8"/>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8"/>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8"/>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8"/>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8"/>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8"/>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8"/>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8"/>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8"/>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8"/>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8"/>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8"/>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8"/>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8"/>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8"/>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8"/>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8"/>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8"/>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8"/>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8"/>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8"/>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8"/>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8"/>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8"/>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8"/>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8"/>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8"/>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8"/>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8"/>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8"/>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8"/>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8"/>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8"/>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8"/>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8"/>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8"/>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8"/>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8"/>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8"/>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8"/>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8"/>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8"/>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8"/>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8"/>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8"/>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8"/>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8"/>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8"/>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8"/>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8"/>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8"/>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8"/>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8"/>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8"/>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8"/>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8"/>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8"/>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8"/>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8"/>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8"/>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8"/>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8"/>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8"/>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8"/>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8"/>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8"/>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8"/>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8"/>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8"/>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8"/>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8"/>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8"/>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8"/>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8"/>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8"/>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8"/>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8"/>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8"/>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8"/>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8"/>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8"/>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8"/>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8"/>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8"/>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8"/>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8"/>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8"/>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8"/>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8"/>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8"/>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8"/>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8"/>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8"/>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8"/>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8"/>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8"/>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8"/>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8"/>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8"/>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8"/>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8"/>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8"/>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8"/>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8"/>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8"/>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8"/>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8"/>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8"/>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8"/>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8"/>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8"/>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8"/>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8"/>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8"/>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8"/>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8"/>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8"/>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8"/>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8"/>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8"/>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8"/>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8"/>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8"/>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8"/>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8"/>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8"/>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8"/>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8"/>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8"/>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8"/>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8"/>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8"/>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8"/>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8"/>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8"/>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8"/>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8"/>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8"/>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8"/>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8"/>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8"/>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8"/>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8"/>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8"/>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8"/>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8"/>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8"/>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8"/>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8"/>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8"/>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8"/>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8"/>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8"/>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8"/>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8"/>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8"/>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8"/>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8"/>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8"/>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8"/>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8"/>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8"/>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8"/>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8"/>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8"/>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8"/>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8"/>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8"/>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8"/>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8"/>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8"/>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8"/>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8"/>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8"/>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8"/>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8"/>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8"/>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8"/>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8"/>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8"/>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8"/>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8"/>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8"/>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8"/>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8"/>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8"/>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8"/>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8"/>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8"/>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8"/>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8"/>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8"/>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8"/>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8"/>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8"/>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8"/>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8"/>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8"/>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8"/>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8"/>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8"/>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8"/>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8"/>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8"/>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8"/>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8"/>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8"/>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8"/>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8"/>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8"/>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8"/>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8"/>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8"/>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8"/>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8"/>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8"/>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8"/>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8"/>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8"/>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8"/>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8"/>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8"/>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8"/>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8"/>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8"/>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8"/>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8"/>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8"/>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8"/>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8"/>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8"/>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8"/>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8"/>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8"/>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8"/>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8"/>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8"/>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8"/>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8"/>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8"/>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8"/>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8"/>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8"/>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8"/>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8"/>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8"/>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8"/>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8"/>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8"/>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8"/>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8"/>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8"/>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8"/>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8"/>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8"/>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8"/>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8"/>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8"/>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8"/>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8"/>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8"/>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8"/>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8"/>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8"/>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8"/>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8"/>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8"/>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8"/>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8"/>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8"/>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8"/>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8"/>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8"/>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8"/>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8"/>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8"/>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8"/>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8"/>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8"/>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8"/>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8"/>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8"/>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8"/>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8"/>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8"/>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8"/>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8"/>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8"/>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8"/>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8"/>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8"/>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8"/>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8"/>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8"/>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8"/>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8"/>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8"/>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8"/>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8"/>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8"/>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8"/>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8"/>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8"/>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8"/>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8"/>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8"/>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8"/>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8"/>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8"/>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8"/>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8"/>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8"/>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8"/>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8"/>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8"/>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8"/>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8"/>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8"/>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8"/>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8"/>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8"/>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8"/>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8"/>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8"/>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8"/>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8"/>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8"/>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8"/>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8"/>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8"/>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8"/>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8"/>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8"/>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8"/>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8"/>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8"/>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8"/>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8"/>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8"/>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8"/>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8"/>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8"/>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8"/>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8"/>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8"/>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8"/>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8"/>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8"/>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8"/>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8"/>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8"/>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8"/>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8"/>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8"/>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8"/>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8"/>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8"/>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8"/>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8"/>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8"/>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8"/>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8"/>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8"/>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8"/>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8"/>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8"/>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8"/>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8"/>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8"/>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8"/>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8"/>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8"/>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8"/>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8"/>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8"/>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8"/>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8"/>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8"/>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8"/>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8"/>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8"/>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8"/>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8"/>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8"/>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8"/>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8"/>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8"/>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8"/>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8"/>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8"/>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8"/>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8"/>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8"/>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8"/>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8"/>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8"/>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8"/>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8"/>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8"/>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8"/>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8"/>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8"/>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8"/>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8"/>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8"/>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8"/>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8"/>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8"/>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8"/>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8"/>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8"/>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8"/>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8"/>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8"/>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8"/>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8"/>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8"/>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8"/>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8"/>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8"/>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8"/>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8"/>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8"/>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8"/>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8"/>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8"/>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8"/>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8"/>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8"/>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8"/>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8"/>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8"/>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8"/>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8"/>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8"/>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8"/>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8"/>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8"/>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8"/>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8"/>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8"/>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8"/>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8"/>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8"/>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8"/>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8"/>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8"/>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8"/>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8"/>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8"/>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8"/>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8"/>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8"/>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8"/>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8"/>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8"/>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8"/>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8"/>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8"/>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8"/>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8"/>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8"/>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8"/>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8"/>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8"/>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8"/>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8"/>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8"/>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8"/>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8"/>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8"/>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8"/>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8"/>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8"/>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8"/>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8"/>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8"/>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8"/>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8"/>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8"/>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8"/>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8"/>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8"/>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8"/>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8"/>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8"/>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8"/>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8"/>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8"/>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8"/>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8"/>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8"/>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8"/>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8"/>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8"/>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8"/>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8"/>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8"/>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8"/>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8"/>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8"/>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8"/>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8"/>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8"/>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8"/>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8"/>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8"/>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8"/>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8"/>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8"/>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8"/>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8"/>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8"/>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8"/>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8"/>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8"/>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8"/>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8"/>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8"/>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8"/>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8"/>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8"/>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8"/>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8"/>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8"/>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8"/>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8"/>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8"/>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8"/>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8"/>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8"/>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8"/>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8"/>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8"/>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8"/>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8"/>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8"/>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8"/>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8"/>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8"/>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8"/>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8"/>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8"/>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8"/>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8"/>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8"/>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8"/>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8"/>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8"/>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8"/>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8"/>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8"/>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8"/>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8"/>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8"/>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8"/>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8"/>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8"/>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8"/>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8"/>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8"/>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8"/>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8"/>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8"/>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8"/>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8"/>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8"/>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8"/>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8"/>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8"/>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8"/>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8"/>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8"/>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8"/>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8"/>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8"/>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8"/>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8"/>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8"/>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8"/>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8"/>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8"/>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8"/>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8"/>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8"/>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8"/>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8"/>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8"/>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8"/>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8"/>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8"/>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8"/>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8"/>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8"/>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8"/>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8"/>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8"/>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8"/>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8"/>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8"/>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8"/>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8"/>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8"/>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8"/>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8"/>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8"/>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8"/>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8"/>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8"/>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8"/>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8"/>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8"/>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8"/>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8"/>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8"/>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8"/>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8"/>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8"/>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8"/>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8"/>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8"/>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8"/>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8"/>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8"/>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8"/>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8"/>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8"/>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8"/>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8"/>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8"/>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8"/>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8"/>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8"/>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8"/>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8"/>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8"/>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8"/>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8"/>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8"/>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8"/>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8"/>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8"/>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8"/>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8"/>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8"/>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8"/>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8"/>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8"/>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8"/>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8"/>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8"/>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8"/>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8"/>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8"/>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8"/>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8"/>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8"/>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8"/>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8"/>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8"/>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8"/>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8"/>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8"/>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8"/>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8"/>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8"/>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8"/>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8"/>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8"/>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8"/>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8"/>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8"/>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8"/>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8"/>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8"/>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8"/>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8"/>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8"/>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8"/>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8"/>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8"/>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8"/>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8"/>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8"/>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8"/>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8"/>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8"/>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8"/>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8"/>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8"/>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8"/>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8"/>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8"/>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8"/>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8"/>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8"/>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8"/>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8"/>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8"/>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8"/>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8"/>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8"/>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8"/>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8"/>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8"/>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8"/>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8"/>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39"/>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A16" sqref="A16"/>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12.5703125" style="29" customWidth="1"/>
    <col min="9" max="9" width="154.5703125"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ABIR</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ABIR</v>
      </c>
      <c r="C11" s="14">
        <f>IF(B11&lt;&gt;"",1,"")</f>
        <v>1</v>
      </c>
      <c r="D11" s="107" t="str">
        <f>IF(C11="","","Pillar 2")</f>
        <v>Pillar 2</v>
      </c>
      <c r="E11" s="107" t="str">
        <f>IF(ISERROR(VLOOKUP(G11,$O$11:$Q$1000,2,FALSE)),"",VLOOKUP(G11,$O$11:$Q$1000,2,FALSE))</f>
        <v>SoG</v>
      </c>
      <c r="F11" s="107" t="str">
        <f>IF(ISERROR(VLOOKUP(G11,$O$11:$Q$1000,3,FALSE)),"",VLOOKUP(G11,$O$11:$Q$1000,3,FALSE))</f>
        <v>Introd</v>
      </c>
      <c r="G11" s="118" t="s">
        <v>426</v>
      </c>
      <c r="H11" s="156" t="s">
        <v>732</v>
      </c>
      <c r="I11" s="147" t="s">
        <v>733</v>
      </c>
      <c r="J11" s="125" t="str">
        <f>IF(AND(G11="",I11=""),"",IF(OR(G11="",I11=""),"Fill in columns G and I",IF(ISNUMBER(FIND("General comment",+G11)),"",IF(H11="","Column H should be filled in",""))))</f>
        <v/>
      </c>
      <c r="K11" s="37"/>
      <c r="L11" s="15"/>
      <c r="M11" s="1"/>
      <c r="N11" s="29">
        <v>1</v>
      </c>
      <c r="O11" s="144" t="s">
        <v>484</v>
      </c>
      <c r="P11" s="98" t="s">
        <v>218</v>
      </c>
      <c r="Q11" s="98" t="s">
        <v>485</v>
      </c>
      <c r="R11" s="27"/>
      <c r="S11" s="133"/>
      <c r="U11" s="1"/>
      <c r="V11" s="1"/>
      <c r="W11" s="1"/>
      <c r="X11" s="1"/>
      <c r="Y11" s="1"/>
      <c r="Z11" s="1"/>
    </row>
    <row r="12" spans="1:26" ht="33" customHeight="1" x14ac:dyDescent="0.25">
      <c r="A12" s="1"/>
      <c r="B12" s="16" t="str">
        <f t="shared" ref="B12:B75" si="0">IF(AND(G12="",I12="",J12=""),"",$I$3)</f>
        <v>ABIR</v>
      </c>
      <c r="C12" s="17">
        <f t="shared" ref="C12:C75" si="1">IF(B12&lt;&gt;"",C11+1,"")</f>
        <v>2</v>
      </c>
      <c r="D12" s="108" t="str">
        <f t="shared" ref="D12:D75" si="2">IF(C12="","","Pillar 2")</f>
        <v>Pillar 2</v>
      </c>
      <c r="E12" s="108" t="str">
        <f t="shared" ref="E12:E75" si="3">IF(ISERROR(VLOOKUP(G12,$O$11:$Q$1000,2,FALSE)),"",VLOOKUP(G12,$O$11:$Q$1000,2,FALSE))</f>
        <v>SoG</v>
      </c>
      <c r="F12" s="31"/>
      <c r="G12" s="131" t="s">
        <v>426</v>
      </c>
      <c r="H12" s="31">
        <v>1.1299999999999999</v>
      </c>
      <c r="I12" s="155" t="s">
        <v>734</v>
      </c>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32.25" customHeight="1" x14ac:dyDescent="0.25">
      <c r="A13" s="1"/>
      <c r="B13" s="16" t="str">
        <f t="shared" si="0"/>
        <v>ABIR</v>
      </c>
      <c r="C13" s="17">
        <f t="shared" si="1"/>
        <v>3</v>
      </c>
      <c r="D13" s="108" t="str">
        <f t="shared" si="2"/>
        <v>Pillar 2</v>
      </c>
      <c r="E13" s="108" t="str">
        <f t="shared" si="3"/>
        <v>SoG</v>
      </c>
      <c r="F13" s="31"/>
      <c r="G13" s="131" t="s">
        <v>426</v>
      </c>
      <c r="H13" s="31">
        <v>1.1399999999999999</v>
      </c>
      <c r="I13" s="32" t="s">
        <v>724</v>
      </c>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ABIR</v>
      </c>
      <c r="C14" s="17">
        <f t="shared" si="1"/>
        <v>4</v>
      </c>
      <c r="D14" s="108" t="str">
        <f t="shared" si="2"/>
        <v>Pillar 2</v>
      </c>
      <c r="E14" s="108" t="str">
        <f t="shared" si="3"/>
        <v>SoG</v>
      </c>
      <c r="F14" s="31"/>
      <c r="G14" s="131" t="s">
        <v>426</v>
      </c>
      <c r="H14" s="31">
        <v>1.19</v>
      </c>
      <c r="I14" s="32" t="s">
        <v>735</v>
      </c>
      <c r="J14" s="126" t="str">
        <f t="shared" si="4"/>
        <v/>
      </c>
      <c r="K14" s="36"/>
      <c r="L14" s="18"/>
      <c r="M14" s="1"/>
      <c r="N14" s="29">
        <v>4</v>
      </c>
      <c r="O14" s="134" t="s">
        <v>44</v>
      </c>
      <c r="P14" s="29" t="s">
        <v>218</v>
      </c>
      <c r="Q14" s="98" t="s">
        <v>209</v>
      </c>
      <c r="R14" s="27"/>
      <c r="S14" s="133"/>
      <c r="U14" s="1"/>
      <c r="V14" s="1"/>
      <c r="W14" s="1"/>
      <c r="X14" s="1"/>
      <c r="Y14" s="1"/>
      <c r="Z14" s="1"/>
    </row>
    <row r="15" spans="1:26" ht="29.25" x14ac:dyDescent="0.25">
      <c r="A15" s="1"/>
      <c r="B15" s="16" t="str">
        <f t="shared" si="0"/>
        <v>ABIR</v>
      </c>
      <c r="C15" s="17">
        <f t="shared" si="1"/>
        <v>5</v>
      </c>
      <c r="D15" s="108" t="str">
        <f t="shared" si="2"/>
        <v>Pillar 2</v>
      </c>
      <c r="E15" s="108" t="str">
        <f t="shared" si="3"/>
        <v>SoG</v>
      </c>
      <c r="F15" s="31"/>
      <c r="G15" s="131" t="s">
        <v>426</v>
      </c>
      <c r="H15" s="31">
        <v>1.4</v>
      </c>
      <c r="I15" s="32" t="s">
        <v>736</v>
      </c>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ABIR</v>
      </c>
      <c r="C16" s="17">
        <f t="shared" si="1"/>
        <v>6</v>
      </c>
      <c r="D16" s="108" t="str">
        <f t="shared" si="2"/>
        <v>Pillar 2</v>
      </c>
      <c r="E16" s="108" t="str">
        <f t="shared" si="3"/>
        <v>SoG</v>
      </c>
      <c r="F16" s="31"/>
      <c r="G16" s="131" t="s">
        <v>4</v>
      </c>
      <c r="H16" s="31">
        <v>1.3</v>
      </c>
      <c r="I16" s="155" t="s">
        <v>737</v>
      </c>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ABIR</v>
      </c>
      <c r="C17" s="17">
        <f t="shared" si="1"/>
        <v>7</v>
      </c>
      <c r="D17" s="108" t="str">
        <f t="shared" si="2"/>
        <v>Pillar 2</v>
      </c>
      <c r="E17" s="108" t="str">
        <f t="shared" si="3"/>
        <v>SoG</v>
      </c>
      <c r="F17" s="31"/>
      <c r="G17" s="131" t="s">
        <v>4</v>
      </c>
      <c r="H17" s="31">
        <v>2.2000000000000002</v>
      </c>
      <c r="I17" s="155" t="s">
        <v>738</v>
      </c>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ABIR</v>
      </c>
      <c r="C18" s="17">
        <f t="shared" si="1"/>
        <v>8</v>
      </c>
      <c r="D18" s="108" t="str">
        <f t="shared" si="2"/>
        <v>Pillar 2</v>
      </c>
      <c r="E18" s="108" t="str">
        <f t="shared" si="3"/>
        <v>SoG</v>
      </c>
      <c r="F18" s="31"/>
      <c r="G18" s="131" t="s">
        <v>46</v>
      </c>
      <c r="H18" s="31">
        <v>2.2400000000000002</v>
      </c>
      <c r="I18" s="32" t="s">
        <v>739</v>
      </c>
      <c r="J18" s="126" t="str">
        <f t="shared" si="4"/>
        <v/>
      </c>
      <c r="K18" s="36"/>
      <c r="L18" s="18"/>
      <c r="M18" s="1"/>
      <c r="N18" s="29">
        <v>8</v>
      </c>
      <c r="O18" s="134" t="s">
        <v>5</v>
      </c>
      <c r="P18" s="29" t="s">
        <v>218</v>
      </c>
      <c r="Q18" s="98" t="s">
        <v>213</v>
      </c>
      <c r="R18" s="27"/>
      <c r="S18" s="133"/>
      <c r="U18" s="1"/>
      <c r="V18" s="1"/>
      <c r="W18" s="1"/>
      <c r="X18" s="1"/>
      <c r="Y18" s="1"/>
      <c r="Z18" s="1"/>
    </row>
    <row r="19" spans="1:26" ht="57" x14ac:dyDescent="0.25">
      <c r="A19" s="1"/>
      <c r="B19" s="16" t="str">
        <f t="shared" si="0"/>
        <v>ABIR</v>
      </c>
      <c r="C19" s="17">
        <f t="shared" si="1"/>
        <v>9</v>
      </c>
      <c r="D19" s="108" t="str">
        <f t="shared" si="2"/>
        <v>Pillar 2</v>
      </c>
      <c r="E19" s="108" t="str">
        <f t="shared" si="3"/>
        <v>SoG</v>
      </c>
      <c r="F19" s="31"/>
      <c r="G19" s="131" t="s">
        <v>6</v>
      </c>
      <c r="H19" s="31">
        <v>2.3199999999999998</v>
      </c>
      <c r="I19" s="32" t="s">
        <v>740</v>
      </c>
      <c r="J19" s="126" t="str">
        <f t="shared" si="4"/>
        <v/>
      </c>
      <c r="K19" s="36"/>
      <c r="L19" s="18"/>
      <c r="M19" s="1"/>
      <c r="N19" s="29">
        <v>9</v>
      </c>
      <c r="O19" s="134" t="s">
        <v>46</v>
      </c>
      <c r="P19" s="29" t="s">
        <v>218</v>
      </c>
      <c r="Q19" s="98" t="s">
        <v>214</v>
      </c>
      <c r="R19" s="27"/>
      <c r="S19" s="133"/>
      <c r="U19" s="1"/>
      <c r="V19" s="1"/>
      <c r="W19" s="1"/>
      <c r="X19" s="1"/>
      <c r="Y19" s="1"/>
      <c r="Z19" s="1"/>
    </row>
    <row r="20" spans="1:26" ht="42.75" x14ac:dyDescent="0.25">
      <c r="A20" s="1"/>
      <c r="B20" s="16" t="str">
        <f t="shared" si="0"/>
        <v>ABIR</v>
      </c>
      <c r="C20" s="17">
        <f t="shared" si="1"/>
        <v>10</v>
      </c>
      <c r="D20" s="108" t="str">
        <f t="shared" si="2"/>
        <v>Pillar 2</v>
      </c>
      <c r="E20" s="108" t="str">
        <f t="shared" si="3"/>
        <v>SoG</v>
      </c>
      <c r="F20" s="31"/>
      <c r="G20" s="131" t="s">
        <v>47</v>
      </c>
      <c r="H20" s="31">
        <v>2.41</v>
      </c>
      <c r="I20" s="32" t="s">
        <v>741</v>
      </c>
      <c r="J20" s="126" t="str">
        <f t="shared" si="4"/>
        <v/>
      </c>
      <c r="K20" s="36"/>
      <c r="L20" s="18"/>
      <c r="M20" s="1"/>
      <c r="N20" s="29">
        <v>10</v>
      </c>
      <c r="O20" s="134" t="s">
        <v>41</v>
      </c>
      <c r="P20" s="29" t="s">
        <v>218</v>
      </c>
      <c r="Q20" s="98" t="s">
        <v>215</v>
      </c>
      <c r="R20" s="27"/>
      <c r="S20" s="133"/>
      <c r="U20" s="1"/>
      <c r="V20" s="1"/>
      <c r="W20" s="1"/>
      <c r="X20" s="1"/>
      <c r="Y20" s="1"/>
      <c r="Z20" s="1"/>
    </row>
    <row r="21" spans="1:26" ht="43.5" x14ac:dyDescent="0.25">
      <c r="A21" s="1"/>
      <c r="B21" s="16" t="str">
        <f t="shared" si="0"/>
        <v>ABIR</v>
      </c>
      <c r="C21" s="17">
        <f t="shared" si="1"/>
        <v>11</v>
      </c>
      <c r="D21" s="108" t="str">
        <f t="shared" si="2"/>
        <v>Pillar 2</v>
      </c>
      <c r="E21" s="108" t="str">
        <f t="shared" si="3"/>
        <v>SoG</v>
      </c>
      <c r="F21" s="31"/>
      <c r="G21" s="131" t="s">
        <v>8</v>
      </c>
      <c r="H21" s="31">
        <v>1.43</v>
      </c>
      <c r="I21" s="32" t="s">
        <v>742</v>
      </c>
      <c r="J21" s="126" t="str">
        <f t="shared" si="4"/>
        <v/>
      </c>
      <c r="K21" s="36"/>
      <c r="L21" s="18"/>
      <c r="M21" s="1"/>
      <c r="N21" s="29">
        <v>11</v>
      </c>
      <c r="O21" s="134" t="s">
        <v>6</v>
      </c>
      <c r="P21" s="29" t="s">
        <v>218</v>
      </c>
      <c r="Q21" s="98" t="s">
        <v>216</v>
      </c>
      <c r="R21" s="27"/>
      <c r="S21" s="133"/>
      <c r="U21" s="1"/>
      <c r="V21" s="1"/>
      <c r="W21" s="1"/>
      <c r="X21" s="1"/>
      <c r="Y21" s="1"/>
      <c r="Z21" s="1"/>
    </row>
    <row r="22" spans="1:26" ht="57" x14ac:dyDescent="0.25">
      <c r="A22" s="1"/>
      <c r="B22" s="16" t="str">
        <f t="shared" si="0"/>
        <v>ABIR</v>
      </c>
      <c r="C22" s="17">
        <f t="shared" si="1"/>
        <v>12</v>
      </c>
      <c r="D22" s="108" t="str">
        <f t="shared" si="2"/>
        <v>Pillar 2</v>
      </c>
      <c r="E22" s="108" t="str">
        <f t="shared" si="3"/>
        <v>SoG</v>
      </c>
      <c r="F22" s="31"/>
      <c r="G22" s="131" t="s">
        <v>9</v>
      </c>
      <c r="H22" s="31">
        <v>1.44</v>
      </c>
      <c r="I22" s="32" t="s">
        <v>743</v>
      </c>
      <c r="J22" s="126" t="str">
        <f t="shared" si="4"/>
        <v/>
      </c>
      <c r="K22" s="36"/>
      <c r="L22" s="18"/>
      <c r="M22" s="1"/>
      <c r="N22" s="29">
        <v>12</v>
      </c>
      <c r="O22" s="134" t="s">
        <v>7</v>
      </c>
      <c r="P22" s="29" t="s">
        <v>218</v>
      </c>
      <c r="Q22" s="98" t="s">
        <v>464</v>
      </c>
      <c r="R22" s="27"/>
      <c r="S22" s="133"/>
      <c r="U22" s="1"/>
      <c r="V22" s="1"/>
      <c r="W22" s="1"/>
      <c r="X22" s="1"/>
      <c r="Y22" s="1"/>
      <c r="Z22" s="1"/>
    </row>
    <row r="23" spans="1:26" ht="28.5" x14ac:dyDescent="0.25">
      <c r="A23" s="1"/>
      <c r="B23" s="16" t="str">
        <f t="shared" si="0"/>
        <v>ABIR</v>
      </c>
      <c r="C23" s="17">
        <f t="shared" si="1"/>
        <v>13</v>
      </c>
      <c r="D23" s="108" t="str">
        <f t="shared" si="2"/>
        <v>Pillar 2</v>
      </c>
      <c r="E23" s="108" t="str">
        <f t="shared" si="3"/>
        <v>SoG</v>
      </c>
      <c r="F23" s="31"/>
      <c r="G23" s="131" t="s">
        <v>43</v>
      </c>
      <c r="H23" s="31">
        <v>2.67</v>
      </c>
      <c r="I23" s="32" t="s">
        <v>744</v>
      </c>
      <c r="J23" s="126" t="str">
        <f t="shared" si="4"/>
        <v/>
      </c>
      <c r="K23" s="36"/>
      <c r="L23" s="18"/>
      <c r="M23" s="1"/>
      <c r="N23" s="29">
        <v>13</v>
      </c>
      <c r="O23" s="134" t="s">
        <v>47</v>
      </c>
      <c r="P23" s="29" t="s">
        <v>218</v>
      </c>
      <c r="Q23" s="98" t="s">
        <v>465</v>
      </c>
      <c r="R23" s="27"/>
      <c r="S23" s="133"/>
      <c r="U23" s="1"/>
      <c r="V23" s="1"/>
      <c r="W23" s="1"/>
      <c r="X23" s="1"/>
      <c r="Y23" s="1"/>
      <c r="Z23" s="1"/>
    </row>
    <row r="24" spans="1:26" ht="85.5" x14ac:dyDescent="0.25">
      <c r="A24" s="1"/>
      <c r="B24" s="16" t="str">
        <f t="shared" si="0"/>
        <v>ABIR</v>
      </c>
      <c r="C24" s="17">
        <f t="shared" si="1"/>
        <v>14</v>
      </c>
      <c r="D24" s="108" t="str">
        <f t="shared" si="2"/>
        <v>Pillar 2</v>
      </c>
      <c r="E24" s="108" t="str">
        <f t="shared" si="3"/>
        <v>SoG</v>
      </c>
      <c r="F24" s="31"/>
      <c r="G24" s="131" t="s">
        <v>49</v>
      </c>
      <c r="H24" s="31">
        <v>1.58</v>
      </c>
      <c r="I24" s="32" t="s">
        <v>745</v>
      </c>
      <c r="J24" s="126" t="str">
        <f t="shared" si="4"/>
        <v/>
      </c>
      <c r="K24" s="36"/>
      <c r="L24" s="18"/>
      <c r="M24" s="1"/>
      <c r="N24" s="29">
        <v>14</v>
      </c>
      <c r="O24" s="134" t="s">
        <v>8</v>
      </c>
      <c r="P24" s="29" t="s">
        <v>218</v>
      </c>
      <c r="Q24" s="98" t="s">
        <v>466</v>
      </c>
      <c r="R24" s="27"/>
      <c r="S24" s="133"/>
      <c r="U24" s="1"/>
      <c r="V24" s="1"/>
      <c r="W24" s="1"/>
      <c r="X24" s="1"/>
      <c r="Y24" s="1"/>
      <c r="Z24" s="1"/>
    </row>
    <row r="25" spans="1:26" ht="57" x14ac:dyDescent="0.25">
      <c r="A25" s="1"/>
      <c r="B25" s="16" t="str">
        <f t="shared" si="0"/>
        <v>ABIR</v>
      </c>
      <c r="C25" s="17">
        <f t="shared" si="1"/>
        <v>15</v>
      </c>
      <c r="D25" s="108" t="str">
        <f t="shared" si="2"/>
        <v>Pillar 2</v>
      </c>
      <c r="E25" s="108" t="str">
        <f t="shared" si="3"/>
        <v>SoG</v>
      </c>
      <c r="F25" s="31"/>
      <c r="G25" s="131" t="s">
        <v>52</v>
      </c>
      <c r="H25" s="31">
        <v>2.1459999999999999</v>
      </c>
      <c r="I25" s="32" t="s">
        <v>746</v>
      </c>
      <c r="J25" s="126" t="str">
        <f t="shared" si="4"/>
        <v/>
      </c>
      <c r="K25" s="36"/>
      <c r="L25" s="18"/>
      <c r="M25" s="1"/>
      <c r="N25" s="29">
        <v>15</v>
      </c>
      <c r="O25" s="134" t="s">
        <v>9</v>
      </c>
      <c r="P25" s="29" t="s">
        <v>218</v>
      </c>
      <c r="Q25" s="98" t="s">
        <v>467</v>
      </c>
      <c r="R25" s="27"/>
      <c r="S25" s="133"/>
      <c r="U25" s="1"/>
      <c r="V25" s="1"/>
      <c r="W25" s="1"/>
      <c r="X25" s="1"/>
      <c r="Y25" s="1"/>
      <c r="Z25" s="1"/>
    </row>
    <row r="26" spans="1:26" ht="86.25" x14ac:dyDescent="0.25">
      <c r="A26" s="1"/>
      <c r="B26" s="16" t="str">
        <f t="shared" si="0"/>
        <v>ABIR</v>
      </c>
      <c r="C26" s="17">
        <f t="shared" si="1"/>
        <v>16</v>
      </c>
      <c r="D26" s="108" t="str">
        <f t="shared" si="2"/>
        <v>Pillar 2</v>
      </c>
      <c r="E26" s="108" t="str">
        <f t="shared" si="3"/>
        <v>SoG</v>
      </c>
      <c r="F26" s="31"/>
      <c r="G26" s="131" t="s">
        <v>20</v>
      </c>
      <c r="H26" s="31">
        <v>2.1539999999999999</v>
      </c>
      <c r="I26" s="32" t="s">
        <v>747</v>
      </c>
      <c r="J26" s="126" t="str">
        <f t="shared" si="4"/>
        <v/>
      </c>
      <c r="K26" s="36"/>
      <c r="L26" s="18"/>
      <c r="M26" s="1"/>
      <c r="N26" s="29">
        <v>16</v>
      </c>
      <c r="O26" s="134" t="s">
        <v>10</v>
      </c>
      <c r="P26" s="29" t="s">
        <v>218</v>
      </c>
      <c r="Q26" s="98" t="s">
        <v>468</v>
      </c>
      <c r="R26" s="27"/>
      <c r="S26" s="133"/>
      <c r="U26" s="1"/>
      <c r="V26" s="1"/>
      <c r="W26" s="1"/>
      <c r="X26" s="1"/>
      <c r="Y26" s="1"/>
      <c r="Z26" s="1"/>
    </row>
    <row r="27" spans="1:26" ht="28.5" x14ac:dyDescent="0.25">
      <c r="A27" s="1"/>
      <c r="B27" s="16" t="str">
        <f t="shared" si="0"/>
        <v>ABIR</v>
      </c>
      <c r="C27" s="17">
        <f t="shared" si="1"/>
        <v>17</v>
      </c>
      <c r="D27" s="108" t="str">
        <f t="shared" si="2"/>
        <v>Pillar 2</v>
      </c>
      <c r="E27" s="108" t="str">
        <f t="shared" si="3"/>
        <v>SoG</v>
      </c>
      <c r="F27" s="31"/>
      <c r="G27" s="131" t="s">
        <v>21</v>
      </c>
      <c r="H27" s="31">
        <v>1.71</v>
      </c>
      <c r="I27" s="32" t="s">
        <v>748</v>
      </c>
      <c r="J27" s="126" t="str">
        <f t="shared" si="4"/>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0"/>
        <v>ABIR</v>
      </c>
      <c r="C28" s="17">
        <f t="shared" si="1"/>
        <v>18</v>
      </c>
      <c r="D28" s="108" t="str">
        <f t="shared" si="2"/>
        <v>Pillar 2</v>
      </c>
      <c r="E28" s="108" t="str">
        <f t="shared" si="3"/>
        <v>SoG</v>
      </c>
      <c r="F28" s="31"/>
      <c r="G28" s="131" t="s">
        <v>55</v>
      </c>
      <c r="H28" s="31">
        <v>1.83</v>
      </c>
      <c r="I28" s="32" t="s">
        <v>749</v>
      </c>
      <c r="J28" s="126" t="str">
        <f t="shared" si="4"/>
        <v/>
      </c>
      <c r="K28" s="36"/>
      <c r="L28" s="18"/>
      <c r="M28" s="1"/>
      <c r="N28" s="29">
        <v>18</v>
      </c>
      <c r="O28" s="134" t="s">
        <v>42</v>
      </c>
      <c r="P28" s="29" t="s">
        <v>218</v>
      </c>
      <c r="Q28" s="98" t="s">
        <v>470</v>
      </c>
      <c r="R28" s="27"/>
      <c r="S28" s="133"/>
      <c r="U28" s="1"/>
      <c r="V28" s="1"/>
      <c r="W28" s="1"/>
      <c r="X28" s="1"/>
      <c r="Y28" s="1"/>
      <c r="Z28" s="1"/>
    </row>
    <row r="29" spans="1:26" ht="71.25" x14ac:dyDescent="0.25">
      <c r="A29" s="1"/>
      <c r="B29" s="16" t="str">
        <f t="shared" si="0"/>
        <v>ABIR</v>
      </c>
      <c r="C29" s="17">
        <f t="shared" si="1"/>
        <v>19</v>
      </c>
      <c r="D29" s="108" t="str">
        <f t="shared" si="2"/>
        <v>Pillar 2</v>
      </c>
      <c r="E29" s="108" t="str">
        <f t="shared" si="3"/>
        <v>SoG</v>
      </c>
      <c r="F29" s="31"/>
      <c r="G29" s="131" t="s">
        <v>59</v>
      </c>
      <c r="H29" s="31">
        <v>1.89</v>
      </c>
      <c r="I29" s="32" t="s">
        <v>750</v>
      </c>
      <c r="J29" s="126" t="str">
        <f t="shared" si="4"/>
        <v/>
      </c>
      <c r="K29" s="36"/>
      <c r="L29" s="18"/>
      <c r="M29" s="1"/>
      <c r="N29" s="29">
        <v>19</v>
      </c>
      <c r="O29" s="134" t="s">
        <v>11</v>
      </c>
      <c r="P29" s="29" t="s">
        <v>218</v>
      </c>
      <c r="Q29" s="98" t="s">
        <v>471</v>
      </c>
      <c r="R29" s="27"/>
      <c r="S29" s="133"/>
      <c r="U29" s="1"/>
      <c r="V29" s="1"/>
      <c r="W29" s="1"/>
      <c r="X29" s="1"/>
      <c r="Y29" s="1"/>
      <c r="Z29" s="1"/>
    </row>
    <row r="30" spans="1:26" ht="42.75" x14ac:dyDescent="0.25">
      <c r="A30" s="1"/>
      <c r="B30" s="16" t="str">
        <f t="shared" si="0"/>
        <v>ABIR</v>
      </c>
      <c r="C30" s="17">
        <f t="shared" si="1"/>
        <v>20</v>
      </c>
      <c r="D30" s="108" t="str">
        <f t="shared" si="2"/>
        <v>Pillar 2</v>
      </c>
      <c r="E30" s="108" t="str">
        <f t="shared" si="3"/>
        <v>SoG</v>
      </c>
      <c r="F30" s="31"/>
      <c r="G30" s="131" t="s">
        <v>34</v>
      </c>
      <c r="H30" s="31">
        <v>2.2639999999999998</v>
      </c>
      <c r="I30" s="32" t="s">
        <v>751</v>
      </c>
      <c r="J30" s="126" t="str">
        <f t="shared" si="4"/>
        <v/>
      </c>
      <c r="K30" s="36"/>
      <c r="L30" s="18"/>
      <c r="M30" s="1"/>
      <c r="N30" s="29">
        <v>20</v>
      </c>
      <c r="O30" s="134" t="s">
        <v>12</v>
      </c>
      <c r="P30" s="29" t="s">
        <v>218</v>
      </c>
      <c r="Q30" s="98" t="s">
        <v>472</v>
      </c>
      <c r="R30" s="27"/>
      <c r="S30" s="133"/>
      <c r="U30" s="1"/>
      <c r="V30" s="1"/>
      <c r="W30" s="1"/>
      <c r="X30" s="1"/>
      <c r="Y30" s="1"/>
      <c r="Z30" s="1"/>
    </row>
    <row r="31" spans="1:26" ht="142.5" x14ac:dyDescent="0.25">
      <c r="A31" s="1"/>
      <c r="B31" s="16" t="str">
        <f t="shared" si="0"/>
        <v>ABIR</v>
      </c>
      <c r="C31" s="17">
        <f t="shared" si="1"/>
        <v>21</v>
      </c>
      <c r="D31" s="108" t="str">
        <f t="shared" si="2"/>
        <v>Pillar 2</v>
      </c>
      <c r="E31" s="108" t="str">
        <f t="shared" si="3"/>
        <v>SoG</v>
      </c>
      <c r="F31" s="31"/>
      <c r="G31" s="131" t="s">
        <v>69</v>
      </c>
      <c r="H31" s="31">
        <v>1.115</v>
      </c>
      <c r="I31" s="32" t="s">
        <v>752</v>
      </c>
      <c r="J31" s="126" t="str">
        <f t="shared" si="4"/>
        <v/>
      </c>
      <c r="K31" s="36"/>
      <c r="L31" s="18"/>
      <c r="M31" s="1"/>
      <c r="N31" s="29">
        <v>21</v>
      </c>
      <c r="O31" s="134" t="s">
        <v>13</v>
      </c>
      <c r="P31" s="29" t="s">
        <v>218</v>
      </c>
      <c r="Q31" s="98" t="s">
        <v>473</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32"/>
      <c r="J32" s="126" t="str">
        <f t="shared" si="4"/>
        <v/>
      </c>
      <c r="K32" s="36"/>
      <c r="L32" s="18"/>
      <c r="M32" s="1"/>
      <c r="N32" s="29">
        <v>22</v>
      </c>
      <c r="O32" s="134" t="s">
        <v>14</v>
      </c>
      <c r="P32" s="29" t="s">
        <v>218</v>
      </c>
      <c r="Q32" s="98" t="s">
        <v>474</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32"/>
      <c r="J33" s="126" t="str">
        <f t="shared" si="4"/>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32"/>
      <c r="J34" s="126" t="str">
        <f t="shared" si="4"/>
        <v/>
      </c>
      <c r="K34" s="36"/>
      <c r="L34" s="18"/>
      <c r="M34" s="1"/>
      <c r="N34" s="29">
        <v>24</v>
      </c>
      <c r="O34" s="134" t="s">
        <v>49</v>
      </c>
      <c r="P34" s="29" t="s">
        <v>218</v>
      </c>
      <c r="Q34" s="98" t="s">
        <v>488</v>
      </c>
      <c r="R34" s="27"/>
      <c r="S34" s="133"/>
      <c r="U34" s="1"/>
      <c r="V34" s="1"/>
      <c r="W34" s="1"/>
      <c r="X34" s="1"/>
      <c r="Y34" s="1"/>
      <c r="Z34" s="1"/>
    </row>
    <row r="35" spans="1:26" ht="71.25" x14ac:dyDescent="0.25">
      <c r="A35" s="1"/>
      <c r="B35" s="16" t="str">
        <f t="shared" si="0"/>
        <v/>
      </c>
      <c r="C35" s="17" t="str">
        <f t="shared" si="1"/>
        <v/>
      </c>
      <c r="D35" s="108" t="str">
        <f t="shared" si="2"/>
        <v/>
      </c>
      <c r="E35" s="108" t="str">
        <f t="shared" si="3"/>
        <v/>
      </c>
      <c r="F35" s="31"/>
      <c r="G35" s="131"/>
      <c r="H35" s="31"/>
      <c r="I35" s="32"/>
      <c r="J35" s="126" t="str">
        <f t="shared" si="4"/>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32"/>
      <c r="J36" s="126" t="str">
        <f t="shared" si="4"/>
        <v/>
      </c>
      <c r="K36" s="36"/>
      <c r="L36" s="18"/>
      <c r="M36" s="1"/>
      <c r="N36" s="29">
        <v>26</v>
      </c>
      <c r="O36" s="134" t="s">
        <v>15</v>
      </c>
      <c r="P36" s="29" t="s">
        <v>218</v>
      </c>
      <c r="Q36" s="98" t="s">
        <v>490</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32"/>
      <c r="J37" s="126" t="str">
        <f t="shared" si="4"/>
        <v/>
      </c>
      <c r="K37" s="36"/>
      <c r="L37" s="18"/>
      <c r="M37" s="1"/>
      <c r="N37" s="29">
        <v>27</v>
      </c>
      <c r="O37" s="134" t="s">
        <v>16</v>
      </c>
      <c r="P37" s="29" t="s">
        <v>218</v>
      </c>
      <c r="Q37" s="98" t="s">
        <v>491</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32"/>
      <c r="J38" s="126" t="str">
        <f t="shared" si="4"/>
        <v/>
      </c>
      <c r="K38" s="36"/>
      <c r="L38" s="18"/>
      <c r="M38" s="1"/>
      <c r="N38" s="29">
        <v>28</v>
      </c>
      <c r="O38" s="134" t="s">
        <v>17</v>
      </c>
      <c r="P38" s="29" t="s">
        <v>218</v>
      </c>
      <c r="Q38" s="98" t="s">
        <v>492</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32"/>
      <c r="J39" s="126" t="str">
        <f t="shared" si="4"/>
        <v/>
      </c>
      <c r="K39" s="36"/>
      <c r="L39" s="18"/>
      <c r="M39" s="1"/>
      <c r="N39" s="29">
        <v>29</v>
      </c>
      <c r="O39" s="134" t="s">
        <v>18</v>
      </c>
      <c r="P39" s="29" t="s">
        <v>218</v>
      </c>
      <c r="Q39" s="98" t="s">
        <v>493</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32"/>
      <c r="J40" s="126" t="str">
        <f t="shared" si="4"/>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32"/>
      <c r="J41" s="126" t="str">
        <f t="shared" si="4"/>
        <v/>
      </c>
      <c r="K41" s="36"/>
      <c r="L41" s="18"/>
      <c r="M41" s="1"/>
      <c r="N41" s="29">
        <v>31</v>
      </c>
      <c r="O41" s="134" t="s">
        <v>51</v>
      </c>
      <c r="P41" s="29" t="s">
        <v>218</v>
      </c>
      <c r="Q41" s="98" t="s">
        <v>495</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32"/>
      <c r="J42" s="126" t="str">
        <f t="shared" si="4"/>
        <v/>
      </c>
      <c r="K42" s="36"/>
      <c r="L42" s="18"/>
      <c r="M42" s="1"/>
      <c r="N42" s="29">
        <v>32</v>
      </c>
      <c r="O42" s="134" t="s">
        <v>52</v>
      </c>
      <c r="P42" s="29" t="s">
        <v>218</v>
      </c>
      <c r="Q42" s="98" t="s">
        <v>496</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32"/>
      <c r="J43" s="126" t="str">
        <f t="shared" si="4"/>
        <v/>
      </c>
      <c r="K43" s="36"/>
      <c r="L43" s="18"/>
      <c r="M43" s="1"/>
      <c r="N43" s="29">
        <v>33</v>
      </c>
      <c r="O43" s="134" t="s">
        <v>20</v>
      </c>
      <c r="P43" s="29" t="s">
        <v>218</v>
      </c>
      <c r="Q43" s="98" t="s">
        <v>497</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32"/>
      <c r="J44" s="126" t="str">
        <f t="shared" si="4"/>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32"/>
      <c r="J45" s="126" t="str">
        <f t="shared" si="4"/>
        <v/>
      </c>
      <c r="K45" s="36"/>
      <c r="L45" s="18"/>
      <c r="M45" s="1"/>
      <c r="N45" s="29">
        <v>35</v>
      </c>
      <c r="O45" s="134" t="s">
        <v>22</v>
      </c>
      <c r="P45" s="29" t="s">
        <v>218</v>
      </c>
      <c r="Q45" s="98" t="s">
        <v>499</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32"/>
      <c r="J46" s="126" t="str">
        <f t="shared" si="4"/>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32"/>
      <c r="J47" s="126" t="str">
        <f t="shared" si="4"/>
        <v/>
      </c>
      <c r="K47" s="36"/>
      <c r="L47" s="18"/>
      <c r="M47" s="1"/>
      <c r="N47" s="29">
        <v>37</v>
      </c>
      <c r="O47" s="134" t="s">
        <v>24</v>
      </c>
      <c r="P47" s="29" t="s">
        <v>218</v>
      </c>
      <c r="Q47" s="98" t="s">
        <v>501</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32"/>
      <c r="J48" s="126" t="str">
        <f t="shared" si="4"/>
        <v/>
      </c>
      <c r="K48" s="36"/>
      <c r="L48" s="18"/>
      <c r="M48" s="1"/>
      <c r="N48" s="29">
        <v>38</v>
      </c>
      <c r="O48" s="134" t="s">
        <v>25</v>
      </c>
      <c r="P48" s="29" t="s">
        <v>218</v>
      </c>
      <c r="Q48" s="98" t="s">
        <v>502</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32"/>
      <c r="J49" s="126" t="str">
        <f t="shared" si="4"/>
        <v/>
      </c>
      <c r="K49" s="36"/>
      <c r="L49" s="18"/>
      <c r="M49" s="1"/>
      <c r="N49" s="29">
        <v>39</v>
      </c>
      <c r="O49" s="134" t="s">
        <v>26</v>
      </c>
      <c r="P49" s="29" t="s">
        <v>218</v>
      </c>
      <c r="Q49" s="98" t="s">
        <v>503</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32"/>
      <c r="J50" s="126" t="str">
        <f t="shared" si="4"/>
        <v/>
      </c>
      <c r="K50" s="36"/>
      <c r="L50" s="18"/>
      <c r="M50" s="1"/>
      <c r="N50" s="29">
        <v>40</v>
      </c>
      <c r="O50" s="134" t="s">
        <v>53</v>
      </c>
      <c r="P50" s="29" t="s">
        <v>218</v>
      </c>
      <c r="Q50" s="98" t="s">
        <v>504</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32"/>
      <c r="J51" s="126" t="str">
        <f t="shared" si="4"/>
        <v/>
      </c>
      <c r="K51" s="36"/>
      <c r="L51" s="18"/>
      <c r="M51" s="1"/>
      <c r="N51" s="29">
        <v>41</v>
      </c>
      <c r="O51" s="134" t="s">
        <v>54</v>
      </c>
      <c r="P51" s="29" t="s">
        <v>218</v>
      </c>
      <c r="Q51" s="98" t="s">
        <v>505</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32"/>
      <c r="J52" s="126" t="str">
        <f t="shared" si="4"/>
        <v/>
      </c>
      <c r="K52" s="36"/>
      <c r="L52" s="18"/>
      <c r="M52" s="1"/>
      <c r="N52" s="29">
        <v>42</v>
      </c>
      <c r="O52" s="134" t="s">
        <v>55</v>
      </c>
      <c r="P52" s="29" t="s">
        <v>218</v>
      </c>
      <c r="Q52" s="98" t="s">
        <v>506</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32"/>
      <c r="J53" s="126" t="str">
        <f t="shared" si="4"/>
        <v/>
      </c>
      <c r="K53" s="36"/>
      <c r="L53" s="18"/>
      <c r="M53" s="1"/>
      <c r="N53" s="29">
        <v>43</v>
      </c>
      <c r="O53" s="134" t="s">
        <v>56</v>
      </c>
      <c r="P53" s="29" t="s">
        <v>218</v>
      </c>
      <c r="Q53" s="98" t="s">
        <v>507</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32"/>
      <c r="J54" s="126" t="str">
        <f t="shared" si="4"/>
        <v/>
      </c>
      <c r="K54" s="36"/>
      <c r="L54" s="18"/>
      <c r="M54" s="1"/>
      <c r="N54" s="29">
        <v>44</v>
      </c>
      <c r="O54" s="134" t="s">
        <v>57</v>
      </c>
      <c r="P54" s="29" t="s">
        <v>218</v>
      </c>
      <c r="Q54" s="98" t="s">
        <v>508</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32"/>
      <c r="J55" s="126" t="str">
        <f t="shared" si="4"/>
        <v/>
      </c>
      <c r="K55" s="36"/>
      <c r="L55" s="18"/>
      <c r="M55" s="1"/>
      <c r="N55" s="29">
        <v>45</v>
      </c>
      <c r="O55" s="134" t="s">
        <v>58</v>
      </c>
      <c r="P55" s="29" t="s">
        <v>218</v>
      </c>
      <c r="Q55" s="98" t="s">
        <v>520</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32"/>
      <c r="J56" s="126" t="str">
        <f t="shared" si="4"/>
        <v/>
      </c>
      <c r="K56" s="36"/>
      <c r="L56" s="18"/>
      <c r="M56" s="1"/>
      <c r="N56" s="29">
        <v>46</v>
      </c>
      <c r="O56" s="134" t="s">
        <v>59</v>
      </c>
      <c r="P56" s="29" t="s">
        <v>218</v>
      </c>
      <c r="Q56" s="98" t="s">
        <v>521</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32"/>
      <c r="J57" s="126" t="str">
        <f t="shared" si="4"/>
        <v/>
      </c>
      <c r="K57" s="36"/>
      <c r="L57" s="18"/>
      <c r="M57" s="1"/>
      <c r="N57" s="29">
        <v>47</v>
      </c>
      <c r="O57" s="134" t="s">
        <v>27</v>
      </c>
      <c r="P57" s="29" t="s">
        <v>218</v>
      </c>
      <c r="Q57" s="98" t="s">
        <v>522</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32"/>
      <c r="J58" s="126" t="str">
        <f t="shared" si="4"/>
        <v/>
      </c>
      <c r="K58" s="36"/>
      <c r="L58" s="18"/>
      <c r="M58" s="1"/>
      <c r="N58" s="29">
        <v>48</v>
      </c>
      <c r="O58" s="134" t="s">
        <v>60</v>
      </c>
      <c r="P58" s="29" t="s">
        <v>218</v>
      </c>
      <c r="Q58" s="98" t="s">
        <v>523</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32"/>
      <c r="J59" s="126" t="str">
        <f t="shared" si="4"/>
        <v/>
      </c>
      <c r="K59" s="36"/>
      <c r="L59" s="18"/>
      <c r="M59" s="1"/>
      <c r="N59" s="29">
        <v>49</v>
      </c>
      <c r="O59" s="134" t="s">
        <v>28</v>
      </c>
      <c r="P59" s="29" t="s">
        <v>218</v>
      </c>
      <c r="Q59" s="98" t="s">
        <v>524</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32"/>
      <c r="J60" s="126" t="str">
        <f t="shared" si="4"/>
        <v/>
      </c>
      <c r="K60" s="36"/>
      <c r="L60" s="18"/>
      <c r="M60" s="1"/>
      <c r="N60" s="29">
        <v>50</v>
      </c>
      <c r="O60" s="134" t="s">
        <v>61</v>
      </c>
      <c r="P60" s="29" t="s">
        <v>218</v>
      </c>
      <c r="Q60" s="98" t="s">
        <v>525</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32"/>
      <c r="J61" s="126" t="str">
        <f t="shared" si="4"/>
        <v/>
      </c>
      <c r="K61" s="36"/>
      <c r="L61" s="18"/>
      <c r="M61" s="1"/>
      <c r="N61" s="29">
        <v>51</v>
      </c>
      <c r="O61" s="134" t="s">
        <v>29</v>
      </c>
      <c r="P61" s="29" t="s">
        <v>218</v>
      </c>
      <c r="Q61" s="98" t="s">
        <v>526</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32"/>
      <c r="J62" s="126" t="str">
        <f t="shared" si="4"/>
        <v/>
      </c>
      <c r="K62" s="36"/>
      <c r="L62" s="18"/>
      <c r="M62" s="1"/>
      <c r="N62" s="29">
        <v>52</v>
      </c>
      <c r="O62" s="5" t="s">
        <v>30</v>
      </c>
      <c r="P62" s="29" t="s">
        <v>218</v>
      </c>
      <c r="Q62" s="98" t="s">
        <v>527</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32"/>
      <c r="J63" s="126" t="str">
        <f t="shared" si="4"/>
        <v/>
      </c>
      <c r="K63" s="36"/>
      <c r="L63" s="18"/>
      <c r="M63" s="1"/>
      <c r="N63" s="29">
        <v>53</v>
      </c>
      <c r="O63" s="5" t="s">
        <v>62</v>
      </c>
      <c r="P63" s="29" t="s">
        <v>218</v>
      </c>
      <c r="Q63" s="98" t="s">
        <v>528</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32"/>
      <c r="J64" s="126" t="str">
        <f t="shared" si="4"/>
        <v/>
      </c>
      <c r="K64" s="36"/>
      <c r="L64" s="18"/>
      <c r="M64" s="1"/>
      <c r="N64" s="29">
        <v>54</v>
      </c>
      <c r="O64" s="5" t="s">
        <v>63</v>
      </c>
      <c r="P64" s="29" t="s">
        <v>218</v>
      </c>
      <c r="Q64" s="98" t="s">
        <v>529</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32"/>
      <c r="J65" s="126" t="str">
        <f t="shared" si="4"/>
        <v/>
      </c>
      <c r="K65" s="36"/>
      <c r="L65" s="18"/>
      <c r="M65" s="1"/>
      <c r="N65" s="29">
        <v>55</v>
      </c>
      <c r="O65" s="5" t="s">
        <v>64</v>
      </c>
      <c r="P65" s="29" t="s">
        <v>218</v>
      </c>
      <c r="Q65" s="98" t="s">
        <v>530</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32"/>
      <c r="J66" s="126" t="str">
        <f t="shared" si="4"/>
        <v/>
      </c>
      <c r="K66" s="36"/>
      <c r="L66" s="18"/>
      <c r="M66" s="1"/>
      <c r="N66" s="29">
        <v>56</v>
      </c>
      <c r="O66" s="5" t="s">
        <v>65</v>
      </c>
      <c r="P66" s="29" t="s">
        <v>218</v>
      </c>
      <c r="Q66" s="98" t="s">
        <v>531</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32"/>
      <c r="J67" s="126" t="str">
        <f t="shared" si="4"/>
        <v/>
      </c>
      <c r="K67" s="36"/>
      <c r="L67" s="18"/>
      <c r="M67" s="1"/>
      <c r="N67" s="29">
        <v>57</v>
      </c>
      <c r="O67" s="5" t="s">
        <v>31</v>
      </c>
      <c r="P67" s="29" t="s">
        <v>218</v>
      </c>
      <c r="Q67" s="98" t="s">
        <v>532</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32"/>
      <c r="J68" s="126" t="str">
        <f t="shared" si="4"/>
        <v/>
      </c>
      <c r="K68" s="36"/>
      <c r="L68" s="18"/>
      <c r="M68" s="1"/>
      <c r="N68" s="29">
        <v>58</v>
      </c>
      <c r="O68" s="5" t="s">
        <v>32</v>
      </c>
      <c r="P68" s="29" t="s">
        <v>218</v>
      </c>
      <c r="Q68" s="98" t="s">
        <v>533</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32"/>
      <c r="J69" s="126" t="str">
        <f t="shared" si="4"/>
        <v/>
      </c>
      <c r="K69" s="36"/>
      <c r="L69" s="18"/>
      <c r="M69" s="1"/>
      <c r="N69" s="29">
        <v>59</v>
      </c>
      <c r="O69" s="5" t="s">
        <v>66</v>
      </c>
      <c r="P69" s="29" t="s">
        <v>218</v>
      </c>
      <c r="Q69" s="98" t="s">
        <v>534</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32"/>
      <c r="J70" s="126" t="str">
        <f t="shared" si="4"/>
        <v/>
      </c>
      <c r="K70" s="36"/>
      <c r="L70" s="18"/>
      <c r="M70" s="1"/>
      <c r="N70" s="29">
        <v>60</v>
      </c>
      <c r="O70" s="5" t="s">
        <v>67</v>
      </c>
      <c r="P70" s="29" t="s">
        <v>218</v>
      </c>
      <c r="Q70" s="98" t="s">
        <v>535</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32"/>
      <c r="J71" s="126" t="str">
        <f t="shared" si="4"/>
        <v/>
      </c>
      <c r="K71" s="36"/>
      <c r="L71" s="18"/>
      <c r="M71" s="1"/>
      <c r="N71" s="29">
        <v>61</v>
      </c>
      <c r="O71" s="5" t="s">
        <v>68</v>
      </c>
      <c r="P71" s="29" t="s">
        <v>218</v>
      </c>
      <c r="Q71" s="98" t="s">
        <v>536</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32"/>
      <c r="J72" s="126" t="str">
        <f t="shared" si="4"/>
        <v/>
      </c>
      <c r="K72" s="36"/>
      <c r="L72" s="18"/>
      <c r="M72" s="1"/>
      <c r="N72" s="29">
        <v>62</v>
      </c>
      <c r="O72" s="5" t="s">
        <v>33</v>
      </c>
      <c r="P72" s="29" t="s">
        <v>218</v>
      </c>
      <c r="Q72" s="98" t="s">
        <v>537</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32"/>
      <c r="J73" s="126" t="str">
        <f t="shared" si="4"/>
        <v/>
      </c>
      <c r="K73" s="36"/>
      <c r="L73" s="18"/>
      <c r="M73" s="1"/>
      <c r="N73" s="29">
        <v>63</v>
      </c>
      <c r="O73" s="5" t="s">
        <v>34</v>
      </c>
      <c r="P73" s="29" t="s">
        <v>218</v>
      </c>
      <c r="Q73" s="98" t="s">
        <v>538</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32"/>
      <c r="J74" s="126" t="str">
        <f t="shared" si="4"/>
        <v/>
      </c>
      <c r="K74" s="36"/>
      <c r="L74" s="18"/>
      <c r="M74" s="1"/>
      <c r="N74" s="29">
        <v>64</v>
      </c>
      <c r="O74" s="5" t="s">
        <v>69</v>
      </c>
      <c r="P74" s="29" t="s">
        <v>218</v>
      </c>
      <c r="Q74" s="98" t="s">
        <v>539</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32"/>
      <c r="J75" s="126" t="str">
        <f t="shared" si="4"/>
        <v/>
      </c>
      <c r="K75" s="36"/>
      <c r="L75" s="18"/>
      <c r="M75" s="1"/>
      <c r="N75" s="29">
        <v>65</v>
      </c>
      <c r="O75" s="5" t="s">
        <v>70</v>
      </c>
      <c r="P75" s="29" t="s">
        <v>218</v>
      </c>
      <c r="Q75" s="98" t="s">
        <v>540</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32"/>
      <c r="J76" s="126" t="str">
        <f t="shared" ref="J76:J139" si="9">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32"/>
      <c r="J77" s="126" t="str">
        <f t="shared" si="9"/>
        <v/>
      </c>
      <c r="K77" s="36"/>
      <c r="L77" s="18"/>
      <c r="M77" s="1"/>
      <c r="N77" s="29">
        <v>67</v>
      </c>
      <c r="O77" s="5" t="s">
        <v>35</v>
      </c>
      <c r="P77" s="29" t="s">
        <v>218</v>
      </c>
      <c r="Q77" s="98" t="s">
        <v>542</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32"/>
      <c r="J78" s="126" t="str">
        <f t="shared" si="9"/>
        <v/>
      </c>
      <c r="K78" s="36"/>
      <c r="L78" s="18"/>
      <c r="M78" s="1"/>
      <c r="N78" s="29">
        <v>68</v>
      </c>
      <c r="O78" s="5" t="s">
        <v>36</v>
      </c>
      <c r="P78" s="29" t="s">
        <v>218</v>
      </c>
      <c r="Q78" s="98" t="s">
        <v>543</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32"/>
      <c r="J79" s="126" t="str">
        <f t="shared" si="9"/>
        <v/>
      </c>
      <c r="K79" s="36"/>
      <c r="L79" s="18"/>
      <c r="M79" s="1"/>
      <c r="N79" s="29">
        <v>69</v>
      </c>
      <c r="O79" s="5" t="s">
        <v>37</v>
      </c>
      <c r="P79" s="29" t="s">
        <v>218</v>
      </c>
      <c r="Q79" s="98" t="s">
        <v>544</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32"/>
      <c r="J80" s="126" t="str">
        <f t="shared" si="9"/>
        <v/>
      </c>
      <c r="K80" s="36"/>
      <c r="L80" s="18"/>
      <c r="M80" s="1"/>
      <c r="N80" s="29">
        <v>70</v>
      </c>
      <c r="O80" s="5" t="s">
        <v>38</v>
      </c>
      <c r="P80" s="29" t="s">
        <v>218</v>
      </c>
      <c r="Q80" s="98" t="s">
        <v>545</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32"/>
      <c r="J81" s="126" t="str">
        <f t="shared" si="9"/>
        <v/>
      </c>
      <c r="K81" s="36"/>
      <c r="L81" s="18"/>
      <c r="M81" s="1"/>
      <c r="N81" s="29">
        <v>71</v>
      </c>
      <c r="O81" s="5" t="s">
        <v>39</v>
      </c>
      <c r="P81" s="29" t="s">
        <v>218</v>
      </c>
      <c r="Q81" s="98" t="s">
        <v>546</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32"/>
      <c r="J82" s="126" t="str">
        <f t="shared" si="9"/>
        <v/>
      </c>
      <c r="K82" s="36"/>
      <c r="L82" s="18"/>
      <c r="M82" s="1"/>
      <c r="N82" s="29">
        <v>72</v>
      </c>
      <c r="O82" s="5" t="s">
        <v>72</v>
      </c>
      <c r="P82" s="29" t="s">
        <v>218</v>
      </c>
      <c r="Q82" s="98" t="s">
        <v>547</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32"/>
      <c r="J83" s="126" t="str">
        <f t="shared" si="9"/>
        <v/>
      </c>
      <c r="K83" s="36"/>
      <c r="L83" s="18"/>
      <c r="M83" s="1"/>
      <c r="N83" s="29">
        <v>73</v>
      </c>
      <c r="O83" s="5" t="s">
        <v>73</v>
      </c>
      <c r="P83" s="29" t="s">
        <v>218</v>
      </c>
      <c r="Q83" s="98" t="s">
        <v>548</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32"/>
      <c r="J84" s="126" t="str">
        <f t="shared" si="9"/>
        <v/>
      </c>
      <c r="K84" s="36"/>
      <c r="L84" s="18"/>
      <c r="M84" s="1"/>
      <c r="N84" s="29">
        <v>74</v>
      </c>
      <c r="O84" s="5" t="s">
        <v>74</v>
      </c>
      <c r="P84" s="29" t="s">
        <v>218</v>
      </c>
      <c r="Q84" s="98" t="s">
        <v>549</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32"/>
      <c r="J85" s="126" t="str">
        <f t="shared" si="9"/>
        <v/>
      </c>
      <c r="K85" s="36"/>
      <c r="L85" s="18"/>
      <c r="M85" s="1"/>
      <c r="N85" s="29">
        <v>75</v>
      </c>
      <c r="O85" s="5" t="s">
        <v>75</v>
      </c>
      <c r="P85" s="29" t="s">
        <v>218</v>
      </c>
      <c r="Q85" s="98" t="s">
        <v>550</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32"/>
      <c r="J86" s="126" t="str">
        <f t="shared" si="9"/>
        <v/>
      </c>
      <c r="K86" s="36"/>
      <c r="L86" s="18"/>
      <c r="M86" s="1"/>
      <c r="N86" s="29">
        <v>76</v>
      </c>
      <c r="O86" s="5" t="s">
        <v>76</v>
      </c>
      <c r="P86" s="29" t="s">
        <v>218</v>
      </c>
      <c r="Q86" s="98" t="s">
        <v>551</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32"/>
      <c r="J87" s="126" t="str">
        <f t="shared" si="9"/>
        <v/>
      </c>
      <c r="K87" s="36"/>
      <c r="L87" s="18"/>
      <c r="M87" s="1"/>
      <c r="N87" s="29">
        <v>77</v>
      </c>
      <c r="O87" s="5" t="s">
        <v>40</v>
      </c>
      <c r="P87" s="29" t="s">
        <v>218</v>
      </c>
      <c r="Q87" s="98" t="s">
        <v>552</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32"/>
      <c r="J88" s="126" t="str">
        <f t="shared" si="9"/>
        <v/>
      </c>
      <c r="K88" s="36"/>
      <c r="L88" s="18"/>
      <c r="M88" s="1"/>
      <c r="N88" s="29">
        <v>78</v>
      </c>
      <c r="O88" s="5" t="s">
        <v>77</v>
      </c>
      <c r="P88" s="29" t="s">
        <v>218</v>
      </c>
      <c r="Q88" s="98" t="s">
        <v>553</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32"/>
      <c r="J89" s="126" t="str">
        <f t="shared" si="9"/>
        <v/>
      </c>
      <c r="K89" s="36"/>
      <c r="L89" s="18"/>
      <c r="M89" s="1"/>
      <c r="N89" s="29">
        <v>79</v>
      </c>
      <c r="O89" s="5" t="s">
        <v>78</v>
      </c>
      <c r="P89" s="29" t="s">
        <v>218</v>
      </c>
      <c r="Q89" s="98" t="s">
        <v>554</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32"/>
      <c r="J90" s="126" t="str">
        <f t="shared" si="9"/>
        <v/>
      </c>
      <c r="K90" s="36"/>
      <c r="L90" s="18"/>
      <c r="M90" s="1"/>
      <c r="N90" s="29">
        <v>80</v>
      </c>
      <c r="O90" s="154" t="s">
        <v>713</v>
      </c>
      <c r="P90" s="29" t="s">
        <v>218</v>
      </c>
      <c r="Q90" s="98" t="s">
        <v>519</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32"/>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32"/>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32"/>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32"/>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32"/>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32"/>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32"/>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32"/>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32"/>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32"/>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32"/>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32"/>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32"/>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32"/>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32"/>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32"/>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32"/>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32"/>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32"/>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32"/>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32"/>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32"/>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32"/>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32"/>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32"/>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32"/>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32"/>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32"/>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32"/>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32"/>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32"/>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32"/>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32"/>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32"/>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32"/>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32"/>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32"/>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32"/>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32"/>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32"/>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32"/>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32"/>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32"/>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32"/>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32"/>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32"/>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32"/>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32"/>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32"/>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32"/>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32"/>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32"/>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32"/>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32"/>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32"/>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32"/>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32"/>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32"/>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32"/>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32"/>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32"/>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32"/>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32"/>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32"/>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32"/>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32"/>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32"/>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32"/>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32"/>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32"/>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32"/>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32"/>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32"/>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32"/>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32"/>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32"/>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32"/>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32"/>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32"/>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32"/>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32"/>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32"/>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32"/>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32"/>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32"/>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32"/>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32"/>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32"/>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32"/>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32"/>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32"/>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32"/>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32"/>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32"/>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32"/>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32"/>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32"/>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32"/>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32"/>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32"/>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32"/>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32"/>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32"/>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32"/>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32"/>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32"/>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32"/>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32"/>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32"/>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32"/>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32"/>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32"/>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32"/>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32"/>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32"/>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32"/>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32"/>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32"/>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32"/>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32"/>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32"/>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32"/>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32"/>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32"/>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32"/>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32"/>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32"/>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32"/>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32"/>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32"/>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32"/>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32"/>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32"/>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32"/>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32"/>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32"/>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32"/>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32"/>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32"/>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32"/>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32"/>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32"/>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32"/>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32"/>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32"/>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32"/>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32"/>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32"/>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32"/>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32"/>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32"/>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32"/>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32"/>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32"/>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32"/>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32"/>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32"/>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32"/>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32"/>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32"/>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32"/>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32"/>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32"/>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32"/>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32"/>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32"/>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32"/>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32"/>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32"/>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32"/>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32"/>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32"/>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32"/>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32"/>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32"/>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32"/>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32"/>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32"/>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32"/>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32"/>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32"/>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32"/>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32"/>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32"/>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32"/>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32"/>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32"/>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32"/>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32"/>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32"/>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32"/>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32"/>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32"/>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32"/>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32"/>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32"/>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32"/>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32"/>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32"/>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32"/>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32"/>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32"/>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32"/>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32"/>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32"/>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32"/>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32"/>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32"/>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32"/>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32"/>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32"/>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32"/>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32"/>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32"/>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32"/>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32"/>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32"/>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32"/>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32"/>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32"/>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32"/>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32"/>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32"/>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32"/>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32"/>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32"/>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32"/>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32"/>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32"/>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32"/>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32"/>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32"/>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32"/>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32"/>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32"/>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32"/>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32"/>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32"/>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32"/>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32"/>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32"/>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32"/>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32"/>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32"/>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32"/>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32"/>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32"/>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32"/>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32"/>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32"/>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32"/>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32"/>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32"/>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32"/>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32"/>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32"/>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32"/>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32"/>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32"/>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32"/>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32"/>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32"/>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32"/>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32"/>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32"/>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32"/>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32"/>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32"/>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32"/>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32"/>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32"/>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32"/>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32"/>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32"/>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32"/>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32"/>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32"/>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32"/>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32"/>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32"/>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32"/>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32"/>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32"/>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32"/>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32"/>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32"/>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32"/>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32"/>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32"/>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32"/>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32"/>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32"/>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32"/>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32"/>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32"/>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32"/>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32"/>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32"/>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32"/>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32"/>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32"/>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32"/>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32"/>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32"/>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32"/>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32"/>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32"/>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32"/>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32"/>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32"/>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32"/>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32"/>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32"/>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32"/>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32"/>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32"/>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32"/>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32"/>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32"/>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32"/>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32"/>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32"/>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32"/>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32"/>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32"/>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32"/>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32"/>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32"/>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32"/>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32"/>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32"/>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32"/>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32"/>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32"/>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32"/>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32"/>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32"/>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32"/>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32"/>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32"/>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32"/>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32"/>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32"/>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32"/>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32"/>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32"/>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32"/>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32"/>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32"/>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32"/>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32"/>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32"/>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32"/>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32"/>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32"/>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32"/>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32"/>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32"/>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32"/>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32"/>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32"/>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32"/>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32"/>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32"/>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32"/>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32"/>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32"/>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32"/>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32"/>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32"/>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32"/>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32"/>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32"/>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32"/>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32"/>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32"/>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32"/>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32"/>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32"/>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32"/>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32"/>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32"/>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32"/>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32"/>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32"/>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32"/>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32"/>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32"/>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32"/>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32"/>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32"/>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32"/>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32"/>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32"/>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32"/>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32"/>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32"/>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32"/>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32"/>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32"/>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32"/>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32"/>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32"/>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32"/>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32"/>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32"/>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32"/>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32"/>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32"/>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32"/>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32"/>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32"/>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32"/>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32"/>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32"/>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32"/>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32"/>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32"/>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32"/>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32"/>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32"/>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32"/>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32"/>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32"/>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32"/>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32"/>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32"/>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32"/>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32"/>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32"/>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32"/>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32"/>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32"/>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32"/>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32"/>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32"/>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32"/>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32"/>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32"/>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32"/>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32"/>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32"/>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32"/>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32"/>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32"/>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32"/>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32"/>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32"/>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32"/>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32"/>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32"/>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32"/>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32"/>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32"/>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32"/>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32"/>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32"/>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32"/>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32"/>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32"/>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32"/>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32"/>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32"/>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32"/>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32"/>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32"/>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32"/>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32"/>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32"/>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32"/>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32"/>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32"/>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32"/>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32"/>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32"/>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32"/>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32"/>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32"/>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32"/>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32"/>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32"/>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32"/>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32"/>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32"/>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32"/>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32"/>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32"/>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32"/>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32"/>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32"/>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32"/>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32"/>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32"/>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32"/>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32"/>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32"/>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32"/>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32"/>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32"/>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32"/>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32"/>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32"/>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32"/>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32"/>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32"/>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32"/>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32"/>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32"/>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32"/>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32"/>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32"/>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32"/>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32"/>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32"/>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32"/>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32"/>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32"/>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32"/>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32"/>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32"/>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32"/>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32"/>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32"/>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32"/>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32"/>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32"/>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32"/>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32"/>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32"/>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32"/>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32"/>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32"/>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32"/>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32"/>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32"/>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32"/>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32"/>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32"/>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32"/>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32"/>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32"/>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32"/>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32"/>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32"/>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32"/>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32"/>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32"/>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32"/>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32"/>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32"/>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32"/>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32"/>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32"/>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32"/>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32"/>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32"/>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32"/>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32"/>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32"/>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32"/>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32"/>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32"/>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32"/>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32"/>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32"/>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32"/>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32"/>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32"/>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32"/>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32"/>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32"/>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32"/>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32"/>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32"/>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32"/>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32"/>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32"/>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32"/>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32"/>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32"/>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32"/>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32"/>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32"/>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32"/>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32"/>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32"/>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32"/>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32"/>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32"/>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32"/>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32"/>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32"/>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32"/>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32"/>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32"/>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32"/>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32"/>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32"/>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32"/>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32"/>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32"/>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32"/>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32"/>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32"/>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32"/>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32"/>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32"/>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32"/>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32"/>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32"/>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32"/>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32"/>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32"/>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32"/>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32"/>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32"/>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32"/>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32"/>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32"/>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32"/>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32"/>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32"/>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32"/>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32"/>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32"/>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32"/>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32"/>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32"/>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32"/>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32"/>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32"/>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32"/>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32"/>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32"/>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32"/>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32"/>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32"/>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32"/>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32"/>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32"/>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32"/>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32"/>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32"/>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32"/>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32"/>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32"/>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32"/>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32"/>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32"/>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32"/>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32"/>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32"/>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32"/>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32"/>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32"/>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32"/>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32"/>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32"/>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32"/>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32"/>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32"/>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32"/>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32"/>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32"/>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32"/>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32"/>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32"/>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32"/>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32"/>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32"/>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32"/>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32"/>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32"/>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32"/>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32"/>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32"/>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32"/>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32"/>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32"/>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32"/>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32"/>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32"/>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32"/>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32"/>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32"/>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32"/>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32"/>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32"/>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32"/>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32"/>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32"/>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32"/>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32"/>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32"/>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32"/>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32"/>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32"/>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32"/>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32"/>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32"/>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32"/>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32"/>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32"/>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32"/>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32"/>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32"/>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32"/>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32"/>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32"/>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32"/>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32"/>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32"/>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32"/>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32"/>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32"/>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32"/>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32"/>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32"/>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32"/>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32"/>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32"/>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32"/>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32"/>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32"/>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32"/>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32"/>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32"/>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32"/>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32"/>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32"/>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32"/>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32"/>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32"/>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32"/>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32"/>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32"/>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32"/>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32"/>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32"/>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32"/>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32"/>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32"/>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32"/>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32"/>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32"/>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32"/>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32"/>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32"/>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32"/>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32"/>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32"/>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32"/>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32"/>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32"/>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32"/>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32"/>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32"/>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32"/>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32"/>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32"/>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32"/>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32"/>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32"/>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32"/>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32"/>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32"/>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32"/>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32"/>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32"/>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32"/>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32"/>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32"/>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32"/>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32"/>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32"/>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32"/>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32"/>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32"/>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32"/>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32"/>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32"/>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32"/>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32"/>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32"/>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32"/>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32"/>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32"/>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32"/>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32"/>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32"/>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32"/>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32"/>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32"/>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32"/>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32"/>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32"/>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32"/>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32"/>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32"/>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32"/>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32"/>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32"/>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32"/>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32"/>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32"/>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32"/>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32"/>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32"/>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32"/>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32"/>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32"/>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32"/>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32"/>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32"/>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32"/>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32"/>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32"/>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32"/>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32"/>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32"/>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32"/>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32"/>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32"/>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32"/>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32"/>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32"/>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32"/>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32"/>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32"/>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32"/>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32"/>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32"/>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32"/>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32"/>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32"/>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32"/>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32"/>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32"/>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32"/>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32"/>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32"/>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32"/>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32"/>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32"/>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32"/>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32"/>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32"/>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32"/>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32"/>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32"/>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32"/>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32"/>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32"/>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32"/>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32"/>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32"/>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32"/>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32"/>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32"/>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32"/>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32"/>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32"/>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32"/>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32"/>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32"/>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32"/>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32"/>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32"/>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32"/>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32"/>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32"/>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32"/>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32"/>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32"/>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32"/>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32"/>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32"/>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32"/>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32"/>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32"/>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32"/>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32"/>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32"/>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32"/>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32"/>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32"/>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32"/>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32"/>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32"/>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32"/>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32"/>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32"/>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32"/>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32"/>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32"/>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32"/>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32"/>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32"/>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32"/>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32"/>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32"/>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32"/>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32"/>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32"/>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32"/>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32"/>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32"/>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32"/>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32"/>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32"/>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32"/>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32"/>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32"/>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32"/>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32"/>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32"/>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32"/>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32"/>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32"/>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35"/>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ABIR</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0"/>
      <c r="J11" s="128" t="str">
        <f>IF(AND(G11="",I11=""),"",IF(OR(G11="",I11=""),"Fill in columns G and I",IF(ISNUMBER(FIND("General comment",+G11)),"",IF(H11="","Column H should be filled in",""))))</f>
        <v/>
      </c>
      <c r="K11" s="37"/>
      <c r="L11" s="15"/>
      <c r="M11" s="1"/>
      <c r="N11" s="42">
        <v>1</v>
      </c>
      <c r="O11" s="89" t="s">
        <v>484</v>
      </c>
      <c r="P11" s="29" t="s">
        <v>207</v>
      </c>
      <c r="Q11" s="144"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ABIR</v>
      </c>
      <c r="J3" s="168" t="s">
        <v>247</v>
      </c>
      <c r="K3" s="4"/>
      <c r="L3" s="1"/>
      <c r="M3" s="1"/>
      <c r="O3" s="6" t="str">
        <f>Master!B6</f>
        <v>Public</v>
      </c>
      <c r="T3" s="1"/>
      <c r="U3" s="1"/>
      <c r="V3" s="1"/>
      <c r="W3" s="1"/>
      <c r="X3" s="1"/>
      <c r="Y3" s="1"/>
      <c r="Z3" s="1"/>
    </row>
    <row r="4" spans="1:26" x14ac:dyDescent="0.25">
      <c r="A4" s="1"/>
      <c r="B4" s="2"/>
      <c r="C4" s="2"/>
      <c r="D4" s="4"/>
      <c r="E4" s="4"/>
      <c r="F4" s="4"/>
      <c r="G4" s="3"/>
      <c r="H4" s="4"/>
      <c r="I4" s="1"/>
      <c r="J4" s="169"/>
      <c r="K4" s="4"/>
      <c r="L4" s="1"/>
      <c r="M4" s="1"/>
      <c r="T4" s="1"/>
      <c r="U4" s="1"/>
      <c r="V4" s="1"/>
      <c r="W4" s="1"/>
      <c r="X4" s="1"/>
      <c r="Y4" s="1"/>
      <c r="Z4" s="1"/>
    </row>
    <row r="5" spans="1:26" x14ac:dyDescent="0.25">
      <c r="A5" s="1"/>
      <c r="B5" s="2"/>
      <c r="C5" s="2"/>
      <c r="D5" s="4"/>
      <c r="E5" s="4"/>
      <c r="F5" s="4"/>
      <c r="G5" s="8" t="s">
        <v>246</v>
      </c>
      <c r="H5" s="4"/>
      <c r="I5" s="1"/>
      <c r="J5" s="169"/>
      <c r="K5" s="4"/>
      <c r="L5" s="1"/>
      <c r="M5" s="1"/>
      <c r="O5" s="6" t="str">
        <f>Master!B8</f>
        <v>Agreed</v>
      </c>
      <c r="T5" s="1"/>
      <c r="U5" s="1"/>
      <c r="V5" s="1"/>
      <c r="W5" s="1"/>
      <c r="X5" s="1"/>
      <c r="Y5" s="1"/>
      <c r="Z5" s="1"/>
    </row>
    <row r="6" spans="1:26" x14ac:dyDescent="0.25">
      <c r="A6" s="1"/>
      <c r="B6" s="2"/>
      <c r="C6" s="2"/>
      <c r="D6" s="4"/>
      <c r="E6" s="4"/>
      <c r="F6" s="4"/>
      <c r="G6" s="59" t="s">
        <v>193</v>
      </c>
      <c r="H6" s="4"/>
      <c r="I6" s="1"/>
      <c r="J6" s="169"/>
      <c r="K6" s="4"/>
      <c r="L6" s="1"/>
      <c r="M6" s="1"/>
      <c r="O6" s="6" t="str">
        <f>Master!B9</f>
        <v>Disagreed</v>
      </c>
      <c r="T6" s="1"/>
      <c r="U6" s="1"/>
      <c r="V6" s="1"/>
      <c r="W6" s="1"/>
      <c r="X6" s="1"/>
      <c r="Y6" s="1"/>
      <c r="Z6" s="1"/>
    </row>
    <row r="7" spans="1:26" x14ac:dyDescent="0.25">
      <c r="A7" s="1"/>
      <c r="B7" s="2"/>
      <c r="C7" s="2"/>
      <c r="D7" s="4"/>
      <c r="E7" s="4"/>
      <c r="F7" s="4"/>
      <c r="G7" s="3"/>
      <c r="H7" s="4"/>
      <c r="I7" s="1"/>
      <c r="J7" s="170"/>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3"/>
      <c r="H11" s="94"/>
      <c r="I11" s="147"/>
      <c r="J11" s="44" t="str">
        <f>IF(AND(G11="",I11=""),"",IF(OR(G11="",I11=""),"Fill in columns G and I",IF(ISNUMBER(FIND("General comment",+G11)),"",IF(H11="","Column H should be filled in",""))))</f>
        <v/>
      </c>
      <c r="K11" s="37"/>
      <c r="L11" s="15"/>
      <c r="M11" s="1"/>
      <c r="N11" s="41">
        <v>1</v>
      </c>
      <c r="O11" s="146"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ABIR</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1"/>
      <c r="J11" s="44" t="str">
        <f>IF(AND(G11="",I11=""),"",IF(OR(G11="",I11=""),"Fill in columns G and I",IF(ISNUMBER(FIND("General comment",+G11)),"",IF(H11="","Column H should be filled in",""))))</f>
        <v/>
      </c>
      <c r="K11" s="37"/>
      <c r="L11" s="15"/>
      <c r="M11" s="1"/>
      <c r="N11" s="41">
        <v>1</v>
      </c>
      <c r="O11" s="142" t="s">
        <v>484</v>
      </c>
      <c r="P11" s="29" t="s">
        <v>219</v>
      </c>
      <c r="Q11" s="106"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2"/>
      <c r="J12" s="39" t="str">
        <f t="shared" ref="J12:J75" si="4">IF(AND(G12="",I12=""),"",IF(OR(G12="",I12=""),"Fill in columns G and I",IF(ISNUMBER(FIND("General comment",+G12)),"",IF(H12="","Column H should be filled in",""))))</f>
        <v/>
      </c>
      <c r="K12" s="36"/>
      <c r="L12" s="18"/>
      <c r="M12" s="1"/>
      <c r="N12" s="42">
        <v>2</v>
      </c>
      <c r="O12" s="146"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2B3C4296-6FEC-4788-B41A-3162D920B878}"/>
</file>

<file path=customXml/itemProps2.xml><?xml version="1.0" encoding="utf-8"?>
<ds:datastoreItem xmlns:ds="http://schemas.openxmlformats.org/officeDocument/2006/customXml" ds:itemID="{2312F413-0300-4182-9158-59DE7AA756A4}"/>
</file>

<file path=customXml/itemProps3.xml><?xml version="1.0" encoding="utf-8"?>
<ds:datastoreItem xmlns:ds="http://schemas.openxmlformats.org/officeDocument/2006/customXml" ds:itemID="{B8153D58-6862-4DB0-A135-255D6692BF25}"/>
</file>

<file path=customXml/itemProps4.xml><?xml version="1.0" encoding="utf-8"?>
<ds:datastoreItem xmlns:ds="http://schemas.openxmlformats.org/officeDocument/2006/customXml" ds:itemID="{473A55BA-C6D0-4BD8-97CC-25C824289E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2014-08-28T18:22:27Z</cp:lastPrinted>
  <dcterms:created xsi:type="dcterms:W3CDTF">2014-05-20T07:36:48Z</dcterms:created>
  <dcterms:modified xsi:type="dcterms:W3CDTF">2014-09-22T14:45:14Z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-1831964936</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